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7"/>
  <workbookPr filterPrivacy="1"/>
  <xr:revisionPtr revIDLastSave="41" documentId="13_ncr:1_{AC6CBAD2-1BBA-AF49-AE75-1D15A5B69FA3}" xr6:coauthVersionLast="47" xr6:coauthVersionMax="47" xr10:uidLastSave="{74819C01-B3C5-4510-A192-4E8BD4BBF8BB}"/>
  <bookViews>
    <workbookView xWindow="-46700" yWindow="740" windowWidth="38400" windowHeight="21100" tabRatio="720" activeTab="3" xr2:uid="{00000000-000D-0000-FFFF-FFFF00000000}"/>
  </bookViews>
  <sheets>
    <sheet name="Introductie" sheetId="4" r:id="rId1"/>
    <sheet name="Maturiteitsniveaus" sheetId="3" r:id="rId2"/>
    <sheet name="BEHEREN" sheetId="16" r:id="rId3"/>
    <sheet name="IDENTIFICEREN" sheetId="20" r:id="rId4"/>
    <sheet name="BESCHERMEN" sheetId="25" r:id="rId5"/>
    <sheet name="DETECTEREN" sheetId="26" r:id="rId6"/>
    <sheet name="REAGEREN" sheetId="27" r:id="rId7"/>
    <sheet name="HERSTELLEN" sheetId="28" r:id="rId8"/>
    <sheet name="Sheet1" sheetId="12" state="hidden" r:id="rId9"/>
    <sheet name="SAMENVATTING" sheetId="17" r:id="rId10"/>
    <sheet name="Referenties" sheetId="5" r:id="rId11"/>
  </sheets>
  <definedNames>
    <definedName name="_xlnm._FilterDatabase" localSheetId="2" hidden="1">BEHEREN!$A$2:$M$6</definedName>
    <definedName name="_xlnm._FilterDatabase" localSheetId="4" hidden="1">BESCHERMEN!$A$2:$M$17</definedName>
    <definedName name="_xlnm._FilterDatabase" localSheetId="5" hidden="1">DETECTEREN!$A$2:$M$6</definedName>
    <definedName name="_xlnm._FilterDatabase" localSheetId="7" hidden="1">HERSTELLEN!$A$2:$M$3</definedName>
    <definedName name="_xlnm._FilterDatabase" localSheetId="3" hidden="1">IDENTIFICEREN!$A$2:$M$10</definedName>
    <definedName name="_xlnm._FilterDatabase" localSheetId="6" hidden="1">REAGEREN!$A$2:$M$4</definedName>
    <definedName name="NA_Count">SUMPRODUCT(--(((BEHEREN!$F$3:$F$1000="N/A")+(BEHEREN!$G$3:$G$1000="N/A"))&gt;0))+SUMPRODUCT(--(((IDENTIFICEREN!$F$3:$F$1000="N/A")+(IDENTIFICEREN!$G$3:$G$1000="N/A"))&gt;0))+SUMPRODUCT(--(((BESCHERMEN!$F$3:$F$1000="N/A")+(BESCHERMEN!$G$3:$G$1000="N/A"))&gt;0))+SUMPRODUCT(--(((DETECTEREN!$F$3:$F$1000="N/A")+(DETECTEREN!$G$3:$G$1000="N/A"))&gt;0))+SUMPRODUCT(--(((REAGEREN!$F$3:$F$1000="N/A")+(REAGEREN!$G$3:$G$1000="N/A"))&gt;0))+SUMPRODUCT(--(((HERSTELLEN!$F$3:$F$1000="N/A")+(HERSTELLEN!$G$3:$G$1000="N/A"))&gt;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17" l="1"/>
  <c r="C1" i="28"/>
  <c r="C1" i="27"/>
  <c r="C1" i="26"/>
  <c r="C1" i="25"/>
  <c r="C1" i="20"/>
  <c r="C1" i="16"/>
  <c r="E1" i="28"/>
  <c r="E1" i="27"/>
  <c r="E1" i="26"/>
  <c r="E1" i="25"/>
  <c r="E1" i="20"/>
  <c r="E1" i="16"/>
  <c r="I3" i="28"/>
  <c r="H3" i="28"/>
  <c r="I4" i="27"/>
  <c r="K4" i="27" s="1"/>
  <c r="I3" i="27"/>
  <c r="K3" i="27" s="1"/>
  <c r="H4" i="27"/>
  <c r="J4" i="27" s="1"/>
  <c r="H3" i="27"/>
  <c r="J3" i="27" s="1"/>
  <c r="I6" i="26"/>
  <c r="I5" i="26"/>
  <c r="I3" i="26"/>
  <c r="H6" i="26"/>
  <c r="J6" i="26" s="1"/>
  <c r="H5" i="26"/>
  <c r="H3" i="26"/>
  <c r="I16" i="25"/>
  <c r="I11" i="25"/>
  <c r="I12" i="25"/>
  <c r="I13" i="25"/>
  <c r="I14" i="25"/>
  <c r="I15" i="25"/>
  <c r="I10" i="25"/>
  <c r="I6" i="25"/>
  <c r="I4" i="25"/>
  <c r="I3" i="25"/>
  <c r="H16" i="25"/>
  <c r="H11" i="25"/>
  <c r="H12" i="25"/>
  <c r="H13" i="25"/>
  <c r="H14" i="25"/>
  <c r="H15" i="25"/>
  <c r="H10" i="25"/>
  <c r="H6" i="25"/>
  <c r="H4" i="25"/>
  <c r="H3" i="25"/>
  <c r="I4" i="20"/>
  <c r="I5" i="20"/>
  <c r="I6" i="20"/>
  <c r="I7" i="20"/>
  <c r="I8" i="20"/>
  <c r="I9" i="20"/>
  <c r="I10" i="20"/>
  <c r="I3" i="20"/>
  <c r="H4" i="20"/>
  <c r="H5" i="20"/>
  <c r="H6" i="20"/>
  <c r="H7" i="20"/>
  <c r="H8" i="20"/>
  <c r="H9" i="20"/>
  <c r="H10" i="20"/>
  <c r="H3" i="20"/>
  <c r="I6" i="16"/>
  <c r="I5" i="16"/>
  <c r="I4" i="16"/>
  <c r="I3" i="16"/>
  <c r="H6" i="16"/>
  <c r="H5" i="16"/>
  <c r="H4" i="16"/>
  <c r="H3" i="16"/>
  <c r="K6" i="26"/>
  <c r="K16" i="25"/>
  <c r="J16" i="25"/>
  <c r="K12" i="25"/>
  <c r="K11" i="25"/>
  <c r="J11" i="25"/>
  <c r="K3" i="25" l="1"/>
  <c r="J3" i="26"/>
  <c r="J3" i="25"/>
  <c r="K3" i="26"/>
  <c r="K8" i="20"/>
  <c r="J8" i="20"/>
  <c r="K3" i="20"/>
  <c r="K14" i="25"/>
  <c r="J14" i="25"/>
  <c r="J12" i="25"/>
  <c r="K3" i="28"/>
  <c r="J3" i="28"/>
  <c r="Q37" i="17" l="1"/>
  <c r="P37" i="17"/>
  <c r="Q36" i="17"/>
  <c r="P36" i="17"/>
  <c r="Q35" i="17"/>
  <c r="P35" i="17"/>
  <c r="Q31" i="17"/>
  <c r="P31" i="17"/>
  <c r="Q34" i="17"/>
  <c r="P34" i="17"/>
  <c r="O34" i="17" s="1"/>
  <c r="F21" i="17"/>
  <c r="E21" i="17"/>
  <c r="D21" i="17" s="1"/>
  <c r="K10" i="20" l="1"/>
  <c r="F11" i="17" s="1"/>
  <c r="J10" i="20"/>
  <c r="E11" i="17" s="1"/>
  <c r="D11" i="17" l="1"/>
  <c r="K6" i="16"/>
  <c r="F8" i="17" s="1"/>
  <c r="J6" i="16"/>
  <c r="E8" i="17" s="1"/>
  <c r="D8" i="17" s="1"/>
  <c r="K3" i="16"/>
  <c r="F5" i="17" s="1"/>
  <c r="J3" i="16"/>
  <c r="E5" i="17" s="1"/>
  <c r="D5" i="17" s="1"/>
  <c r="K4" i="16"/>
  <c r="F6" i="17" s="1"/>
  <c r="J4" i="16"/>
  <c r="E6" i="17" s="1"/>
  <c r="D6" i="17" l="1"/>
  <c r="P32" i="17"/>
  <c r="E14" i="17"/>
  <c r="Q32" i="17"/>
  <c r="F14" i="17"/>
  <c r="O35" i="17"/>
  <c r="Q30" i="17"/>
  <c r="P30" i="17"/>
  <c r="Q29" i="17"/>
  <c r="P29" i="17"/>
  <c r="Q28" i="17"/>
  <c r="P28" i="17"/>
  <c r="Q27" i="17"/>
  <c r="P27" i="17"/>
  <c r="Q26" i="17"/>
  <c r="P26" i="17"/>
  <c r="Q25" i="17"/>
  <c r="P25" i="17"/>
  <c r="N11" i="17"/>
  <c r="O25" i="17" l="1"/>
  <c r="D14" i="17"/>
  <c r="O32" i="17"/>
  <c r="O31" i="17"/>
  <c r="O36" i="17"/>
  <c r="F20" i="17"/>
  <c r="E20" i="17"/>
  <c r="F18" i="17"/>
  <c r="D20" i="17" l="1"/>
  <c r="E18" i="17"/>
  <c r="D18" i="17" s="1"/>
  <c r="Q33" i="17"/>
  <c r="P33" i="17"/>
  <c r="E15" i="17"/>
  <c r="F17" i="17"/>
  <c r="E17" i="17"/>
  <c r="F15" i="17"/>
  <c r="K5" i="16"/>
  <c r="F7" i="17" s="1"/>
  <c r="J5" i="16"/>
  <c r="E7" i="17" s="1"/>
  <c r="D7" i="17" s="1"/>
  <c r="F19" i="17"/>
  <c r="D17" i="17" l="1"/>
  <c r="D15" i="17"/>
  <c r="O33" i="17"/>
  <c r="E16" i="17"/>
  <c r="E13" i="17"/>
  <c r="F13" i="17"/>
  <c r="F16" i="17"/>
  <c r="E12" i="17"/>
  <c r="F12" i="17"/>
  <c r="E10" i="17"/>
  <c r="F10" i="17"/>
  <c r="D10" i="17" s="1"/>
  <c r="E19" i="17"/>
  <c r="D19" i="17" s="1"/>
  <c r="F9" i="17"/>
  <c r="D13" i="17" l="1"/>
  <c r="D16" i="17"/>
  <c r="D12" i="17"/>
  <c r="O26" i="17"/>
  <c r="O30" i="17"/>
  <c r="O27" i="17"/>
  <c r="O37" i="17"/>
  <c r="O29" i="17"/>
  <c r="O28" i="17"/>
  <c r="J3" i="20"/>
  <c r="E9" i="17" s="1"/>
  <c r="D9" i="17" s="1"/>
  <c r="M4" i="17" l="1"/>
</calcChain>
</file>

<file path=xl/sharedStrings.xml><?xml version="1.0" encoding="utf-8"?>
<sst xmlns="http://schemas.openxmlformats.org/spreadsheetml/2006/main" count="321" uniqueCount="223">
  <si>
    <r>
      <rPr>
        <sz val="16"/>
        <color rgb="FF000000"/>
        <rFont val="Calibri"/>
        <scheme val="minor"/>
      </rPr>
      <t xml:space="preserve">Dit werkboek is de Self-Assessment tool voor het </t>
    </r>
    <r>
      <rPr>
        <b/>
        <sz val="18"/>
        <color rgb="FFFF0000"/>
        <rFont val="Calibri"/>
        <scheme val="minor"/>
      </rPr>
      <t xml:space="preserve">CyberFundamentals Framework </t>
    </r>
    <r>
      <rPr>
        <b/>
        <u/>
        <sz val="18"/>
        <color rgb="FFFF0000"/>
        <rFont val="Calibri"/>
        <scheme val="minor"/>
      </rPr>
      <t>versie 2025</t>
    </r>
    <r>
      <rPr>
        <sz val="16"/>
        <color rgb="FF000000"/>
        <rFont val="Calibri"/>
        <scheme val="minor"/>
      </rPr>
      <t>. Het CyberFundamentals Framework is ontwikkeld door het Centrum voor Cybersecurity België (CCB), dat onder het gezag van de Belgische premier opereert. Het framework omvat een reeks concrete maatregelen om gegevens te beschermen, het risico op de meest voorkomende cyberaanvallen significant te verminderen en de cyberweerbaarheid van organisaties te vergroten.
Het kader kan zowel vrijwillig als verplicht worden gebruikt.
Bij vrijwillig gebruik wordt het beschouwd als een nationaal certificeringsschema voor certificering van cyberbeveiliging dat het wettelijke mandaat van het CCB uitvoert (KB van 10 oktober 2014, art. 3 8°).
Voor verplicht gebruik van het certificeringsschema zijn de wetten en voorschriften van toepassing die verplicht gebruik opleggen.
De zelfverklaring van conformiteit met Cyberfundamentals is gebaseerd op een Self-Assessment met behulp van deze tool. De zelfverklaring kan worden geverifieerd door een onafhankelijke derde partij, een CAB, en resulteert vervolgens in een label, een geverifieerde claim of een certificaat in overeenstemming met het Conformity Assessment Scheme.</t>
    </r>
  </si>
  <si>
    <t>Wijzigingslogboek</t>
  </si>
  <si>
    <t>Datum</t>
  </si>
  <si>
    <t>Reden voor wijziging</t>
  </si>
  <si>
    <t>Eerste release in het kader van CyFun® versie 2025</t>
  </si>
  <si>
    <r>
      <rPr>
        <sz val="12"/>
        <color rgb="FF000000"/>
        <rFont val="Calibri"/>
      </rPr>
      <t xml:space="preserve">Aanwijzingen:
</t>
    </r>
    <r>
      <rPr>
        <b/>
        <sz val="12"/>
        <color rgb="FF000000"/>
        <rFont val="Calibri"/>
      </rPr>
      <t>(1)</t>
    </r>
    <r>
      <rPr>
        <sz val="12"/>
        <color rgb="FF000000"/>
        <rFont val="Calibri"/>
      </rPr>
      <t xml:space="preserve"> </t>
    </r>
    <r>
      <rPr>
        <b/>
        <sz val="12"/>
        <color rgb="FF000000"/>
        <rFont val="Calibri"/>
      </rPr>
      <t>Zekerheidsniveaus</t>
    </r>
    <r>
      <rPr>
        <sz val="12"/>
        <color rgb="FF000000"/>
        <rFont val="Calibri"/>
      </rPr>
      <t xml:space="preserve">: De CyberFundamentals-Self-Assessment is beschikbaar voor de drie zekerheidsniveaus: Basic, Important en Essential. Voor elk zekerheidsniveau is een afzonderlijke tool ontwikkeld om ervoor te zorgen dat organisaties zichzelf kunnen beoordelen aan de hand van de juiste reeks controles.
</t>
    </r>
    <r>
      <rPr>
        <b/>
        <sz val="12"/>
        <color rgb="FF000000"/>
        <rFont val="Calibri"/>
      </rPr>
      <t>(2) Structuur van de tool</t>
    </r>
    <r>
      <rPr>
        <sz val="12"/>
        <color rgb="FF000000"/>
        <rFont val="Calibri"/>
      </rPr>
      <t xml:space="preserve">: De Self-Assessment tool is opgezet rond de zes CyberFundamentals-functies: Beheren, Identificeren, Beschermen, Detecteren, Reageren en Herstellen. Elke functie heeft een eigen tabblad met de voor die functie relevante controles.
</t>
    </r>
    <r>
      <rPr>
        <b/>
        <sz val="12"/>
        <color rgb="FF000000"/>
        <rFont val="Calibri"/>
      </rPr>
      <t>(3) Beoordelingsmethode</t>
    </r>
    <r>
      <rPr>
        <sz val="12"/>
        <color rgb="FF000000"/>
        <rFont val="Calibri"/>
      </rPr>
      <t xml:space="preserve">: Elke controle wordt beoordeeld op basis van hoe goed deze is gedocumenteerd (documentatievolwassenheid) en hoe goed die documentatie in de praktijk wordt gebracht (implementatievolwassenheid). De volwassenheid van elke controle wordt bepaald aan de hand van de definities in het tabblad Maturiteitsniveaus, en de organisatie moet elke dimensie van elke controle een score van 1 tot 5 geven op basis van die definities.
</t>
    </r>
    <r>
      <rPr>
        <b/>
        <sz val="12"/>
        <color rgb="FF000000"/>
        <rFont val="Calibri"/>
      </rPr>
      <t>(4)</t>
    </r>
    <r>
      <rPr>
        <sz val="12"/>
        <color rgb="FF000000"/>
        <rFont val="Calibri"/>
      </rPr>
      <t xml:space="preserve"> </t>
    </r>
    <r>
      <rPr>
        <b/>
        <sz val="12"/>
        <color rgb="FF000000"/>
        <rFont val="Calibri"/>
      </rPr>
      <t>Berekening van de resultaten</t>
    </r>
    <r>
      <rPr>
        <sz val="12"/>
        <color rgb="FF000000"/>
        <rFont val="Calibri"/>
      </rPr>
      <t xml:space="preserve">: Voor elke subcategorie en categorie berekent de tool automatisch de gemiddelde volwassenheidsscore op basis van de ingevoerde gegevens.
</t>
    </r>
    <r>
      <rPr>
        <b/>
        <sz val="12"/>
        <color rgb="FF000000"/>
        <rFont val="Calibri"/>
      </rPr>
      <t>(5</t>
    </r>
    <r>
      <rPr>
        <sz val="12"/>
        <color rgb="FF000000"/>
        <rFont val="Calibri"/>
      </rPr>
      <t xml:space="preserve">) </t>
    </r>
    <r>
      <rPr>
        <b/>
        <sz val="12"/>
        <color rgb="FF000000"/>
        <rFont val="Calibri"/>
      </rPr>
      <t>Samenvattend overzicht</t>
    </r>
    <r>
      <rPr>
        <sz val="12"/>
        <color rgb="FF000000"/>
        <rFont val="Calibri"/>
      </rPr>
      <t xml:space="preserve">: Het tabblad ‘Samenvatting’ toont de volwassenheidsscore die aangeeft of de organisatie voldoet aan de drempels die zijn vastgesteld in het CyFun® Conformity Assessment Scheme.
</t>
    </r>
    <r>
      <rPr>
        <b/>
        <sz val="12"/>
        <color rgb="FF000000"/>
        <rFont val="Calibri"/>
      </rPr>
      <t>(6) Extra functies</t>
    </r>
    <r>
      <rPr>
        <sz val="12"/>
        <color rgb="FF000000"/>
        <rFont val="Calibri"/>
      </rPr>
      <t xml:space="preserve">: De Self-Assessment tools voor de zekerheidsniveaus ‘Important’ en ‘Essential’ bieden extra filteropties, waaronder een filter dat alleen de controles toont die relevant zijn voor het geselecteerde zekerheidsniveau.
</t>
    </r>
    <r>
      <rPr>
        <b/>
        <sz val="12"/>
        <color rgb="FF000000"/>
        <rFont val="Calibri"/>
      </rPr>
      <t xml:space="preserve">(7) Uitgesloten maatregel: </t>
    </r>
    <r>
      <rPr>
        <sz val="12"/>
        <color rgb="FF000000"/>
        <rFont val="Calibri"/>
      </rPr>
      <t xml:space="preserve">Voor het zekerheidsniveau Basic kan 1 controle worden uitgesloten. Kernmaatregelen kunnen niet worden uitgesloten. Voor die controle kunt u ‘N/A’ selecteren. Als ‘N/A.’ meer dan eens wordt gebruikt, worden de betreffende cellen rood gemarkeerd. Wanneer ‘N/A’ wordt geselecteerd, wordt voor de berekening een score van 2,5 toegepast.
</t>
    </r>
    <r>
      <rPr>
        <b/>
        <u/>
        <sz val="12"/>
        <color rgb="FFFF0000"/>
        <rFont val="Calibri"/>
      </rPr>
      <t xml:space="preserve">
</t>
    </r>
  </si>
  <si>
    <t>Toepasselijke versie van het CyberFundamentels-kader</t>
  </si>
  <si>
    <t>Versie</t>
  </si>
  <si>
    <t>Versievereisten</t>
  </si>
  <si>
    <r>
      <rPr>
        <b/>
        <sz val="14"/>
        <color rgb="FF000000"/>
        <rFont val="Calibri"/>
        <scheme val="minor"/>
      </rPr>
      <t xml:space="preserve">CAS </t>
    </r>
    <r>
      <rPr>
        <b/>
        <vertAlign val="superscript"/>
        <sz val="14"/>
        <color rgb="FF000000"/>
        <rFont val="Calibri"/>
        <scheme val="minor"/>
      </rPr>
      <t>(*)</t>
    </r>
  </si>
  <si>
    <t>Gepubliceerde versie op https://cyfun.eu/nl/CAB</t>
  </si>
  <si>
    <t>(*) CAS: Conformity Assessment Scheme</t>
  </si>
  <si>
    <t>Self-Assessment Voltooiingsdatum</t>
  </si>
  <si>
    <t>Deze Self-Assessment is door de entiteit ingevuld op:</t>
  </si>
  <si>
    <r>
      <rPr>
        <b/>
        <sz val="12"/>
        <color rgb="FF000000"/>
        <rFont val="Calibri"/>
      </rPr>
      <t xml:space="preserve">Het CyberFundamentals Framework, de bijbehorende </t>
    </r>
    <r>
      <rPr>
        <b/>
        <sz val="12"/>
        <color rgb="FF5B9BD5"/>
        <rFont val="Calibri"/>
      </rPr>
      <t xml:space="preserve">tools </t>
    </r>
    <r>
      <rPr>
        <b/>
        <sz val="12"/>
        <color rgb="FF000000"/>
        <rFont val="Calibri"/>
      </rPr>
      <t xml:space="preserve">en </t>
    </r>
    <r>
      <rPr>
        <b/>
        <sz val="12"/>
        <color rgb="FF5B9BD5"/>
        <rFont val="Calibri"/>
      </rPr>
      <t xml:space="preserve">gebruikersinstructies </t>
    </r>
    <r>
      <rPr>
        <b/>
        <sz val="12"/>
        <color rgb="FF000000"/>
        <rFont val="Calibri"/>
      </rPr>
      <t>zijn beschikbaar op:</t>
    </r>
  </si>
  <si>
    <t>www.cyfun.eu</t>
  </si>
  <si>
    <t>Het CyberFundamentals Conformity Assessment Scheme is beschikbaar op:</t>
  </si>
  <si>
    <t>Vragen en feedback over dit framework kunnen worden gericht aan:</t>
  </si>
  <si>
    <t xml:space="preserve">certification@ccb.belgium.be </t>
  </si>
  <si>
    <r>
      <rPr>
        <b/>
        <sz val="12"/>
        <color rgb="FF000000"/>
        <rFont val="Calibri"/>
        <scheme val="minor"/>
      </rPr>
      <t>OPMERKING</t>
    </r>
    <r>
      <rPr>
        <sz val="12"/>
        <color rgb="FF000000"/>
        <rFont val="Calibri"/>
        <scheme val="minor"/>
      </rPr>
      <t>: Aangezien de CyFun®-Self-Assessment tool een onderdeel is van het CyFun®-Conformity Assessment Scheme dat onder accreditatie opereert, is het niet mogelijk om cellen te ontgrendelen of alle MS Excel-functies te activeren.</t>
    </r>
  </si>
  <si>
    <t>Maturiteitsniveau</t>
  </si>
  <si>
    <t>Maturiteitswaarde</t>
  </si>
  <si>
    <t>Documentatiematuriteitsniveau
Verwachting van documentatiematuriteitsniveau</t>
  </si>
  <si>
    <t>Implementatiematuriteitsniveau
Verwachting van implementatiematuriteitsniveau</t>
  </si>
  <si>
    <t>Drempels voor maturiteitsniveau BASIC</t>
  </si>
  <si>
    <t>Niveau 1 - Ad hoc</t>
  </si>
  <si>
    <t>Geen procesdocumentatie of niet formeel goedgekeurd door het management.</t>
  </si>
  <si>
    <t>Er bestaat geen standaardproces.</t>
  </si>
  <si>
    <r>
      <rPr>
        <sz val="14"/>
        <color rgb="FF000000"/>
        <rFont val="Calibri"/>
        <scheme val="minor"/>
      </rPr>
      <t xml:space="preserve">Elke </t>
    </r>
    <r>
      <rPr>
        <b/>
        <sz val="14"/>
        <color rgb="FF000000"/>
        <rFont val="Calibri"/>
        <scheme val="minor"/>
      </rPr>
      <t xml:space="preserve">kernmaatregel </t>
    </r>
    <r>
      <rPr>
        <sz val="14"/>
        <color rgb="FF000000"/>
        <rFont val="Calibri"/>
        <scheme val="minor"/>
      </rPr>
      <t>Maturiteitsniveau</t>
    </r>
  </si>
  <si>
    <t>≥ 2,5/5</t>
  </si>
  <si>
    <t>Niveau 2 - Herhaald</t>
  </si>
  <si>
    <t>Er bestaat formeel goedgekeurde procesdocumentatie, maar deze is de afgelopen twee jaar niet herzien.</t>
  </si>
  <si>
    <t>Er bestaat een ad-hocproces dat informeel wordt uitgevoerd.</t>
  </si>
  <si>
    <r>
      <rPr>
        <sz val="14"/>
        <color rgb="FF313231"/>
        <rFont val="Calibri"/>
        <scheme val="minor"/>
      </rPr>
      <t xml:space="preserve">Elke </t>
    </r>
    <r>
      <rPr>
        <b/>
        <sz val="14"/>
        <color rgb="FF313231"/>
        <rFont val="Calibri"/>
        <scheme val="minor"/>
      </rPr>
      <t xml:space="preserve">categorie </t>
    </r>
    <r>
      <rPr>
        <sz val="14"/>
        <color rgb="FF313231"/>
        <rFont val="Calibri"/>
        <scheme val="minor"/>
      </rPr>
      <t>Maturiteitsniveau</t>
    </r>
  </si>
  <si>
    <t>n/a</t>
  </si>
  <si>
    <t>Niveau 3 - Gedefinieerd</t>
  </si>
  <si>
    <t>Er bestaat formeel goedgekeurde procesdocumentatie en uitzonderingen zijn gedocumenteerd en goedgekeurd. Gedocumenteerde en goedgekeurde uitzonderingen &lt; 5% van de tijd.</t>
  </si>
  <si>
    <t>Er bestaat een formeel proces dat wordt geïmplementeerd. Er is bewijs beschikbaar voor de meeste activiteiten. Minder dan 10% procesuitzonderingen.</t>
  </si>
  <si>
    <r>
      <rPr>
        <b/>
        <sz val="14"/>
        <color rgb="FF313231"/>
        <rFont val="Calibri"/>
      </rPr>
      <t xml:space="preserve">Totaal </t>
    </r>
    <r>
      <rPr>
        <sz val="14"/>
        <color rgb="FF313231"/>
        <rFont val="Calibri"/>
      </rPr>
      <t>maturiteitsniveau (gemiddelde)</t>
    </r>
  </si>
  <si>
    <t xml:space="preserve">Niveau 4 - Gemanaged </t>
  </si>
  <si>
    <t>Er bestaat formeel goedgekeurde procesdocumentatie en uitzonderingen zijn gedocumenteerd en goedgekeurd. Gedocumenteerde en goedgekeurde uitzonderingen &lt; 3% van de tijd.</t>
  </si>
  <si>
    <t>Er bestaat een formeel proces dat wordt geïmplementeerd. Er is bewijs beschikbaar voor alle activiteiten. Gedetailleerde statistieken van het proces worden vastgelegd en gerapporteerd. Er is een minimale doelstelling voor meetgegevens vastgesteld. Minder dan 5% procesafwijkingen.</t>
  </si>
  <si>
    <t>Niveau 5 - Optimaliserend</t>
  </si>
  <si>
    <t>Er bestaat formeel goedgekeurde procesdocumentatie en uitzonderingen zijn gedocumenteerd en goedgekeurd. Gedocumenteerde en goedgekeurde uitzonderingen &lt; 0,5% van de tijd.</t>
  </si>
  <si>
    <t>Er bestaat een formeel proces dat wordt geïmplementeerd. Er is bewijs beschikbaar voor alle activiteiten. Gedetailleerde meetgegevens van het proces worden vastgelegd en gerapporteerd. Er is een minimale doelstelling voor meetgegevens vastgesteld en deze wordt voortdurend verbeterd. Minder dan 1% procesafwijkingen.</t>
  </si>
  <si>
    <t>Definities van beoordelingen</t>
  </si>
  <si>
    <t xml:space="preserve">Documentatie maturiteit: </t>
  </si>
  <si>
    <t>De evaluatie van documentatie maturiteit meet in hoeverre uw schriftelijke regels en procedures voldoen aan de controles van het CyberFundamentals Framework</t>
  </si>
  <si>
    <t>Implementatie maturiteit:</t>
  </si>
  <si>
    <t>De evaluatie van implementatie maturiteit beoordeelt hoe matuur uw feitelijke operationele praktijken zijn in relatie tot het CyberFundamentals Framework</t>
  </si>
  <si>
    <t>Meer informatie over maturiteitsniveaus is beschikbaar op de CyFun®-website.</t>
  </si>
  <si>
    <r>
      <rPr>
        <b/>
        <sz val="10"/>
        <color rgb="FFFFFFFF"/>
        <rFont val="Calibri"/>
      </rPr>
      <t xml:space="preserve">TLP: </t>
    </r>
    <r>
      <rPr>
        <b/>
        <sz val="10"/>
        <color rgb="FFFFC000"/>
        <rFont val="Calibri"/>
      </rPr>
      <t xml:space="preserve">AMBER </t>
    </r>
    <r>
      <rPr>
        <b/>
        <sz val="10"/>
        <color rgb="FFFFFFFF"/>
        <rFont val="Calibri"/>
      </rPr>
      <t>- CyFun®2025     CyberFundamentals Tool versie:</t>
    </r>
  </si>
  <si>
    <t>Self-Assessment Voltooiingsdatum:</t>
  </si>
  <si>
    <t>BASIC</t>
  </si>
  <si>
    <t>Categorie</t>
  </si>
  <si>
    <t>Controles gelinkt aan de managementaspecten</t>
  </si>
  <si>
    <t>Kernmaatregel</t>
  </si>
  <si>
    <t>Subcategorie</t>
  </si>
  <si>
    <t>Controle</t>
  </si>
  <si>
    <t>Documentatie
 Score</t>
  </si>
  <si>
    <t>Implementatie
Score</t>
  </si>
  <si>
    <t>Subcategorie Documentatie Maturiteitsscore</t>
  </si>
  <si>
    <t xml:space="preserve">Subcategorie Implementatie Maturiteitsscore </t>
  </si>
  <si>
    <t xml:space="preserve">Categorie Documentatie Maturiteitsscore </t>
  </si>
  <si>
    <t xml:space="preserve">Categorie Implementatie Maturiteitsscore </t>
  </si>
  <si>
    <t>Opmerkingen en/of aanvullende informatie</t>
  </si>
  <si>
    <t>Opmerkingen van de beoordelaar</t>
  </si>
  <si>
    <r>
      <rPr>
        <b/>
        <sz val="10"/>
        <color rgb="FF000000"/>
        <rFont val="Calibri"/>
        <scheme val="minor"/>
      </rPr>
      <t xml:space="preserve">Organisatorische Context (GV.OC): </t>
    </r>
    <r>
      <rPr>
        <sz val="10"/>
        <color rgb="FF000000"/>
        <rFont val="Calibri"/>
        <scheme val="minor"/>
      </rPr>
      <t>De omstandigheden – missie, verwachtingen van belanghebbenden, afhankelijkheden en wettelijke, regelgevende en contractuele vereisten – rondom de beslissingen van de organisatie op het gebied van cyberbeveiligingsrisicobeheer worden begrepen</t>
    </r>
  </si>
  <si>
    <r>
      <rPr>
        <b/>
        <sz val="10"/>
        <color rgb="FF000000"/>
        <rFont val="Calibri"/>
        <scheme val="minor"/>
      </rPr>
      <t xml:space="preserve">GV.OC-03: </t>
    </r>
    <r>
      <rPr>
        <sz val="10"/>
        <color rgb="FF000000"/>
        <rFont val="Calibri"/>
        <scheme val="minor"/>
      </rPr>
      <t>Wettelijke, regelgevende en contractuele vereisten met betrekking tot cyberbeveiliging worden begrepen en beheerd</t>
    </r>
  </si>
  <si>
    <r>
      <rPr>
        <b/>
        <sz val="10"/>
        <color rgb="FF000000"/>
        <rFont val="Calibri"/>
        <scheme val="minor"/>
      </rPr>
      <t xml:space="preserve">GV.OC-03.1: </t>
    </r>
    <r>
      <rPr>
        <sz val="10"/>
        <color rgb="FF000000"/>
        <rFont val="Calibri"/>
        <scheme val="minor"/>
      </rPr>
      <t xml:space="preserve">Wettelijke en regelgevende vereisten met betrekking tot informatie en cyberbeveiliging moeten worden geïdentificeerd en geïmplementeerd.
</t>
    </r>
  </si>
  <si>
    <r>
      <rPr>
        <b/>
        <sz val="10"/>
        <color rgb="FF000000"/>
        <rFont val="Calibri"/>
        <scheme val="minor"/>
      </rPr>
      <t xml:space="preserve">Risicobeheerstrategie (GV.RM): </t>
    </r>
    <r>
      <rPr>
        <sz val="10"/>
        <color rgb="FF000000"/>
        <rFont val="Calibri"/>
        <scheme val="minor"/>
      </rPr>
      <t>De prioriteiten, beperkingen, risicotolerantie en risicobereidheid van de organisatie, evenals de aannames, worden vastgesteld, gecommuniceerd en gebruikt ter ondersteuning van operationele risicobeslissingen.</t>
    </r>
  </si>
  <si>
    <r>
      <rPr>
        <b/>
        <sz val="10"/>
        <color rgb="FF000000"/>
        <rFont val="Calibri"/>
        <scheme val="minor"/>
      </rPr>
      <t xml:space="preserve">GV.RM-03: </t>
    </r>
    <r>
      <rPr>
        <sz val="10"/>
        <color rgb="FF000000"/>
        <rFont val="Calibri"/>
        <scheme val="minor"/>
      </rPr>
      <t>Activiteiten en resultaten op het gebied van cyberbeveiligingsrisicobeheer worden opgenomen in de risicobeheerprocessen van de onderneming</t>
    </r>
  </si>
  <si>
    <r>
      <rPr>
        <b/>
        <sz val="10"/>
        <color rgb="FF000000"/>
        <rFont val="Calibri"/>
      </rPr>
      <t>GV.RM-03.1:</t>
    </r>
    <r>
      <rPr>
        <sz val="10"/>
        <color rgb="FF000000"/>
        <rFont val="Calibri"/>
      </rPr>
      <t xml:space="preserve"> Als onderdeel van de organisatiebrede risicobeheerstrategie moet een uitgebreide strategie voor het beheer van informatie- en cyberbeveiligingsrisico's worden ontwikkeld en bijgewerkt wanneer zich veranderingen voordoen.
</t>
    </r>
  </si>
  <si>
    <r>
      <rPr>
        <b/>
        <sz val="10"/>
        <color rgb="FF000000"/>
        <rFont val="Calibri"/>
        <scheme val="minor"/>
      </rPr>
      <t xml:space="preserve">Rollen, Verantwoordelijkheden en Bevoegdheden (GV.RR): </t>
    </r>
    <r>
      <rPr>
        <sz val="10"/>
        <color rgb="FF000000"/>
        <rFont val="Calibri"/>
        <scheme val="minor"/>
      </rPr>
      <t>Er worden rollen, verantwoordelijkheden en bevoegdheden op het gebied van cyberbeveiliging vastgesteld en gecommuniceerd om verantwoordingsplicht, prestatiebeoordeling en voortdurende verbetering te bevorderen.</t>
    </r>
  </si>
  <si>
    <r>
      <rPr>
        <b/>
        <sz val="10"/>
        <color rgb="FF000000"/>
        <rFont val="Calibri"/>
        <scheme val="minor"/>
      </rPr>
      <t xml:space="preserve">GV.RR-04: </t>
    </r>
    <r>
      <rPr>
        <sz val="10"/>
        <color rgb="FF000000"/>
        <rFont val="Calibri"/>
        <scheme val="minor"/>
      </rPr>
      <t>Cybersecurity is opgenomen in het personeelsbeleid</t>
    </r>
  </si>
  <si>
    <r>
      <rPr>
        <b/>
        <sz val="10"/>
        <color rgb="FF000000"/>
        <rFont val="Calibri"/>
      </rPr>
      <t>GV.RR-04.1:</t>
    </r>
    <r>
      <rPr>
        <sz val="10"/>
        <color rgb="FF000000"/>
        <rFont val="Calibri"/>
      </rPr>
      <t xml:space="preserve"> Personeel dat toegang heeft tot de meest kritieke informatie of technologie van de organisatie moet worden geauthenticeerd.</t>
    </r>
  </si>
  <si>
    <r>
      <rPr>
        <b/>
        <sz val="10"/>
        <color rgb="FF000000"/>
        <rFont val="Calibri"/>
        <scheme val="minor"/>
      </rPr>
      <t xml:space="preserve">Beleid (GV.PO): </t>
    </r>
    <r>
      <rPr>
        <sz val="10"/>
        <color rgb="FF000000"/>
        <rFont val="Calibri"/>
        <scheme val="minor"/>
      </rPr>
      <t>Het cyberbeveiligingsbeleid van de organisatie wordt vastgesteld, gecommuniceerd en gehandhaafd.</t>
    </r>
  </si>
  <si>
    <r>
      <rPr>
        <b/>
        <sz val="10"/>
        <color rgb="FF000000"/>
        <rFont val="Calibri"/>
        <scheme val="minor"/>
      </rPr>
      <t xml:space="preserve">GV.PO-01: </t>
    </r>
    <r>
      <rPr>
        <sz val="10"/>
        <color rgb="FF000000"/>
        <rFont val="Calibri"/>
        <scheme val="minor"/>
      </rPr>
      <t>Het beleid voor het beheer van cyberbeveiligingsrisico's wordt vastgesteld op basis van de context van de organisatie, de cyberbeveiligingsstrategie en de prioriteiten, en dit beleid wordt gecommuniceerd en gehandhaafd</t>
    </r>
  </si>
  <si>
    <r>
      <rPr>
        <b/>
        <sz val="10"/>
        <color rgb="FF000000"/>
        <rFont val="Calibri"/>
        <scheme val="minor"/>
      </rPr>
      <t xml:space="preserve">GV.PO-01.1: </t>
    </r>
    <r>
      <rPr>
        <sz val="10"/>
        <color rgb="FF000000"/>
        <rFont val="Calibri"/>
        <scheme val="minor"/>
      </rPr>
      <t>Beleid en procedures voor het beheer van informatie en cyberbeveiliging moeten worden vastgesteld, gedocumenteerd, beoordeeld, goedgekeurd, bijgewerkt wanneer er wijzigingen optreden, gecommuniceerd en gehandhaafd.</t>
    </r>
  </si>
  <si>
    <r>
      <rPr>
        <b/>
        <sz val="10"/>
        <color rgb="FF000000"/>
        <rFont val="Calibri"/>
        <scheme val="minor"/>
      </rPr>
      <t xml:space="preserve">Beheer van Bedrijfsmiddelen (ID.AM): </t>
    </r>
    <r>
      <rPr>
        <sz val="10"/>
        <color rgb="FF000000"/>
        <rFont val="Calibri"/>
        <scheme val="minor"/>
      </rPr>
      <t>Assets (bijv. gegevens, hardware, software, systemen, faciliteiten, diensten, mensen) die de organisatie in staat stellen haar bedrijfsdoelstellingen te bereiken, worden geïdentificeerd en beheerd in overeenstemming met hun relatieve belang voor de organisatiedoelstellingen en de risicostrategie van de organisatie.</t>
    </r>
  </si>
  <si>
    <r>
      <rPr>
        <b/>
        <sz val="10"/>
        <color rgb="FF000000"/>
        <rFont val="Calibri"/>
        <scheme val="minor"/>
      </rPr>
      <t xml:space="preserve">ID.AM-01: </t>
    </r>
    <r>
      <rPr>
        <sz val="10"/>
        <color rgb="FF000000"/>
        <rFont val="Calibri"/>
        <scheme val="minor"/>
      </rPr>
      <t>Er worden inventarissen bijgehouden van de hardware die door de organisatie wordt beheerd</t>
    </r>
  </si>
  <si>
    <r>
      <rPr>
        <b/>
        <sz val="10"/>
        <color rgb="FF000000"/>
        <rFont val="Calibri"/>
      </rPr>
      <t>ID.AM-01.1:</t>
    </r>
    <r>
      <rPr>
        <sz val="10"/>
        <color rgb="FF000000"/>
        <rFont val="Calibri"/>
      </rPr>
      <t xml:space="preserve"> Er moet een inventaris worden opgesteld van alle fysieke en virtuele infrastructuurcomponenten – zoals hardware, netwerkapparatuur en cloudomgevingen – die informatieverwerking ondersteunen. Deze inventaris moet worden gedocumenteerd, beoordeeld en bijgewerkt zodra er wijzigingen optreden.</t>
    </r>
  </si>
  <si>
    <r>
      <rPr>
        <b/>
        <sz val="10"/>
        <color rgb="FF000000"/>
        <rFont val="Calibri"/>
        <scheme val="minor"/>
      </rPr>
      <t xml:space="preserve">ID.AM-02: </t>
    </r>
    <r>
      <rPr>
        <sz val="10"/>
        <color rgb="FF000000"/>
        <rFont val="Calibri"/>
        <scheme val="minor"/>
      </rPr>
      <t>Er worden inventarissen bijgehouden van software, diensten en systemen die door de organisatie worden beheerd</t>
    </r>
  </si>
  <si>
    <r>
      <rPr>
        <b/>
        <sz val="10"/>
        <color rgb="FF000000"/>
        <rFont val="Calibri"/>
        <scheme val="minor"/>
      </rPr>
      <t>ID.AM-02.1:</t>
    </r>
    <r>
      <rPr>
        <sz val="10"/>
        <color rgb="FF000000"/>
        <rFont val="Calibri"/>
        <scheme val="minor"/>
      </rPr>
      <t xml:space="preserve"> Een inventaris van software, digitale diensten en bedrijfssystemen die binnen de organisatie worden gebruikt, moet worden gedocumenteerd, beoordeeld en bijgewerkt wanneer er wijzigingen plaatsvinden.</t>
    </r>
  </si>
  <si>
    <r>
      <rPr>
        <b/>
        <sz val="10"/>
        <color rgb="FF000000"/>
        <rFont val="Calibri"/>
      </rPr>
      <t>ID.AM-05:</t>
    </r>
    <r>
      <rPr>
        <sz val="10"/>
        <color rgb="FF000000"/>
        <rFont val="Calibri"/>
      </rPr>
      <t xml:space="preserve"> Assets worden geprioriteerd op basis van classificatie, kriticiteit, middelen en impact op de missie</t>
    </r>
  </si>
  <si>
    <r>
      <rPr>
        <b/>
        <sz val="10"/>
        <color rgb="FF000000"/>
        <rFont val="Calibri"/>
      </rPr>
      <t>ID.AM-05.1</t>
    </r>
    <r>
      <rPr>
        <sz val="10"/>
        <color rgb="FF000000"/>
        <rFont val="Calibri"/>
      </rPr>
      <t>: De assets van de organisatie worden geprioriteerd op basis van classificatie, kriticiteit en zakelijke waarde.</t>
    </r>
  </si>
  <si>
    <r>
      <rPr>
        <b/>
        <sz val="10"/>
        <color rgb="FF000000"/>
        <rFont val="Calibri"/>
        <scheme val="minor"/>
      </rPr>
      <t xml:space="preserve">ID.AM-07: </t>
    </r>
    <r>
      <rPr>
        <sz val="10"/>
        <color rgb="FF000000"/>
        <rFont val="Calibri"/>
        <scheme val="minor"/>
      </rPr>
      <t>Inventarissen van gegevens en bijbehorende metadata voor specifieke gegevenstypen worden bijgehouden</t>
    </r>
  </si>
  <si>
    <r>
      <rPr>
        <b/>
        <sz val="10"/>
        <color rgb="FF000000"/>
        <rFont val="Calibri"/>
        <scheme val="minor"/>
      </rPr>
      <t xml:space="preserve">ID.AM-07.1: </t>
    </r>
    <r>
      <rPr>
        <sz val="10"/>
        <color rgb="FF000000"/>
        <rFont val="Calibri"/>
        <scheme val="minor"/>
      </rPr>
      <t>Gegevens die de organisatie opslaat en gebruikt, moeten worden geïdentificeerd.</t>
    </r>
  </si>
  <si>
    <r>
      <rPr>
        <b/>
        <sz val="10"/>
        <color rgb="FF000000"/>
        <rFont val="Calibri"/>
        <scheme val="minor"/>
      </rPr>
      <t xml:space="preserve">ID.AM-08: </t>
    </r>
    <r>
      <rPr>
        <sz val="10"/>
        <color rgb="FF000000"/>
        <rFont val="Calibri"/>
        <scheme val="minor"/>
      </rPr>
      <t>Systemen, hardware, software, diensten en gegevens worden gedurende hun hele levenscyclus beheerd</t>
    </r>
  </si>
  <si>
    <r>
      <rPr>
        <b/>
        <sz val="10"/>
        <color rgb="FFFFFFFF"/>
        <rFont val="Calibri"/>
        <scheme val="minor"/>
      </rPr>
      <t xml:space="preserve">ID.AM-08.2: </t>
    </r>
    <r>
      <rPr>
        <sz val="10"/>
        <color rgb="FFFFFFFF"/>
        <rFont val="Calibri"/>
        <scheme val="minor"/>
      </rPr>
      <t xml:space="preserve">Patches en beveiligingsupdates voor besturingssystemen en kritieke systeemcomponenten moeten worden geïnstalleerd. </t>
    </r>
  </si>
  <si>
    <r>
      <rPr>
        <b/>
        <sz val="10"/>
        <color rgb="FF000000"/>
        <rFont val="Calibri"/>
        <scheme val="minor"/>
      </rPr>
      <t xml:space="preserve">Risicobeoordeling (ID.RA): </t>
    </r>
    <r>
      <rPr>
        <sz val="10"/>
        <color rgb="FF000000"/>
        <rFont val="Calibri"/>
        <scheme val="minor"/>
      </rPr>
      <t>De organisatie begrijpt het cyberbeveiligingsrisico voor de organisatie, assets en personen.</t>
    </r>
  </si>
  <si>
    <r>
      <rPr>
        <b/>
        <sz val="10"/>
        <color rgb="FF000000"/>
        <rFont val="Calibri"/>
        <scheme val="minor"/>
      </rPr>
      <t xml:space="preserve">ID.RA-01: </t>
    </r>
    <r>
      <rPr>
        <sz val="10"/>
        <color rgb="FF000000"/>
        <rFont val="Calibri"/>
        <scheme val="minor"/>
      </rPr>
      <t>Kwetsbaarheden in assets worden geïdentificeerd, gevalideerd en geregistreerd</t>
    </r>
  </si>
  <si>
    <r>
      <rPr>
        <b/>
        <sz val="10"/>
        <color rgb="FF000000"/>
        <rFont val="Calibri"/>
        <scheme val="minor"/>
      </rPr>
      <t xml:space="preserve">ID.RA-01.1: </t>
    </r>
    <r>
      <rPr>
        <sz val="10"/>
        <color rgb="FF000000"/>
        <rFont val="Calibri"/>
        <scheme val="minor"/>
      </rPr>
      <t>Bedreigingen en kwetsbaarheden moeten worden geïdentificeerd in alle relevante bedrijfsmiddelen, waaronder software, netwerk- en systeemarchitecturen, én de faciliteiten waarin kritieke digitale systemen en apparatuur zijn ondergebracht.</t>
    </r>
  </si>
  <si>
    <r>
      <rPr>
        <b/>
        <sz val="10"/>
        <color rgb="FF000000"/>
        <rFont val="Calibri"/>
        <scheme val="minor"/>
      </rPr>
      <t xml:space="preserve">ID.RA-05: </t>
    </r>
    <r>
      <rPr>
        <sz val="10"/>
        <color rgb="FF000000"/>
        <rFont val="Calibri"/>
        <scheme val="minor"/>
      </rPr>
      <t xml:space="preserve">Bedreigingen, kwetsbaarheden, waarschijnlijkheden en gevolgen worden geprioriteerd </t>
    </r>
  </si>
  <si>
    <r>
      <rPr>
        <b/>
        <sz val="10"/>
        <color rgb="FF000000"/>
        <rFont val="Calibri"/>
      </rPr>
      <t>ID.RA-05.1:</t>
    </r>
    <r>
      <rPr>
        <sz val="10"/>
        <color rgb="FF000000"/>
        <rFont val="Calibri"/>
      </rPr>
      <t xml:space="preserve"> De organisatie moet risicobeoordelingen uitvoeren waarbij het risico wordt bepaald aan de hand van bedreigingen, kwetsbaarheden en de impact op bedrijfsprocessen en assets.</t>
    </r>
  </si>
  <si>
    <r>
      <rPr>
        <b/>
        <sz val="10"/>
        <color rgb="FF000000"/>
        <rFont val="Calibri"/>
      </rPr>
      <t>Verbetering (ID.IM):</t>
    </r>
    <r>
      <rPr>
        <sz val="10"/>
        <color rgb="FF000000"/>
        <rFont val="Calibri"/>
      </rPr>
      <t xml:space="preserve"> Verbeteringen in de processen, procedures en activiteiten van de organisatie op het gebied van cyberbeveiligingsrisicobeheer worden geïdentificeerd in alle CyFun® -functies</t>
    </r>
  </si>
  <si>
    <r>
      <rPr>
        <b/>
        <sz val="10"/>
        <color rgb="FF000000"/>
        <rFont val="Calibri"/>
        <scheme val="minor"/>
      </rPr>
      <t xml:space="preserve">ID.IM-03: </t>
    </r>
    <r>
      <rPr>
        <sz val="10"/>
        <color rgb="FF000000"/>
        <rFont val="Calibri"/>
        <scheme val="minor"/>
      </rPr>
      <t>Verbeteringen worden geïdentificeerd op basis van de uitvoering van operationele processen, procedures en activiteiten.</t>
    </r>
  </si>
  <si>
    <r>
      <rPr>
        <b/>
        <sz val="10"/>
        <color rgb="FF000000"/>
        <rFont val="Calibri"/>
        <scheme val="minor"/>
      </rPr>
      <t>ID.IM-03.1:</t>
    </r>
    <r>
      <rPr>
        <sz val="10"/>
        <color rgb="FF000000"/>
        <rFont val="Calibri"/>
        <scheme val="minor"/>
      </rPr>
      <t xml:space="preserve"> De organisatie moet na elk incident evaluaties en analyses uitvoeren om lessen te trekken uit de respons en het herstel. Deze inzichten moeten worden gebruikt om processen, procedures en technologieën te verbeteren, met als doel de cyberweerbaarheid te versterken.</t>
    </r>
  </si>
  <si>
    <r>
      <rPr>
        <b/>
        <sz val="10"/>
        <color rgb="FF000000"/>
        <rFont val="Calibri"/>
        <scheme val="minor"/>
      </rPr>
      <t xml:space="preserve">Identiteitsbeheer, Authenticatie en Toegangscontrole (PR.AA): </t>
    </r>
    <r>
      <rPr>
        <sz val="10"/>
        <color rgb="FF000000"/>
        <rFont val="Calibri"/>
        <scheme val="minor"/>
      </rPr>
      <t>Toegang tot fysieke en logische assets is beperkt tot geautoriseerde gebruikers, diensten en hardware en wordt beheerd in overeenstemming met het beoordeelde risico van ongeoorloofde toegang</t>
    </r>
  </si>
  <si>
    <r>
      <rPr>
        <b/>
        <sz val="10"/>
        <color rgb="FF000000"/>
        <rFont val="Calibri"/>
        <scheme val="minor"/>
      </rPr>
      <t>PR.AA-01: I</t>
    </r>
    <r>
      <rPr>
        <sz val="10"/>
        <color rgb="FF000000"/>
        <rFont val="Calibri"/>
        <scheme val="minor"/>
      </rPr>
      <t>dentiteiten en authenticatiemiddelen voor geautoriseerde gebruikers, diensten en hardware worden beheerd door de organisatie</t>
    </r>
  </si>
  <si>
    <r>
      <rPr>
        <b/>
        <sz val="10"/>
        <color rgb="FFFFFFFF"/>
        <rFont val="Calibri"/>
      </rPr>
      <t>PR.AA-01.1:</t>
    </r>
    <r>
      <rPr>
        <sz val="10"/>
        <color rgb="FFFFFFFF"/>
        <rFont val="Calibri"/>
      </rPr>
      <t xml:space="preserve"> Identiteiten en authenticatiemiddelen voor geautoriseerde gebruikers, diensten en hardware moeten worden beheerd.  
</t>
    </r>
  </si>
  <si>
    <r>
      <rPr>
        <b/>
        <sz val="10"/>
        <color rgb="FF000000"/>
        <rFont val="Calibri"/>
        <scheme val="minor"/>
      </rPr>
      <t xml:space="preserve">PR.AA-03: </t>
    </r>
    <r>
      <rPr>
        <sz val="10"/>
        <color rgb="FF000000"/>
        <rFont val="Calibri"/>
        <scheme val="minor"/>
      </rPr>
      <t>Gebruikers, diensten en hardware worden geauthentiseerd</t>
    </r>
  </si>
  <si>
    <r>
      <rPr>
        <b/>
        <sz val="10"/>
        <color rgb="FF000000"/>
        <rFont val="Calibri"/>
        <scheme val="minor"/>
      </rPr>
      <t>PR.AA-03.1:</t>
    </r>
    <r>
      <rPr>
        <sz val="10"/>
        <color rgb="FF000000"/>
        <rFont val="Calibri"/>
        <scheme val="minor"/>
      </rPr>
      <t xml:space="preserve"> Alle draadloze toegangspunten die door de organisatie worden gebruikt, inclusief die welke gasttoegang bieden, moeten veilig worden geconfigureerd, beheerd en bewaakt om ongeoorloofde toegang te voorkomen en de integriteit van het netwerk te waarborgen.</t>
    </r>
  </si>
  <si>
    <r>
      <rPr>
        <b/>
        <sz val="10"/>
        <color rgb="FFFFFFFF"/>
        <rFont val="Calibri"/>
      </rPr>
      <t>PR.AA-03.2:</t>
    </r>
    <r>
      <rPr>
        <sz val="10"/>
        <color rgb="FFFFFFFF"/>
        <rFont val="Calibri"/>
      </rPr>
      <t xml:space="preserve"> Multifactorauthenticatie (MFA) is vereist om op afstand toegang te krijgen tot de netwerken van de organisatie.</t>
    </r>
  </si>
  <si>
    <r>
      <rPr>
        <b/>
        <sz val="10"/>
        <color rgb="FF000000"/>
        <rFont val="Calibri"/>
        <scheme val="minor"/>
      </rPr>
      <t xml:space="preserve">PR.AA-05: </t>
    </r>
    <r>
      <rPr>
        <sz val="10"/>
        <color rgb="FF000000"/>
        <rFont val="Calibri"/>
        <scheme val="minor"/>
      </rPr>
      <t>Toegangsrechten, bevoegdheden en autorisaties worden gedefinieerd in een beleid, beheerd, gehandhaafd en beoordeeld, en omvatten de principes van minimale rechten en scheiding van taken</t>
    </r>
  </si>
  <si>
    <r>
      <rPr>
        <b/>
        <sz val="10"/>
        <color rgb="FFFFFFFF"/>
        <rFont val="Calibri"/>
        <scheme val="minor"/>
      </rPr>
      <t xml:space="preserve">PR.AA-05.1: </t>
    </r>
    <r>
      <rPr>
        <sz val="10"/>
        <color rgb="FFFFFFFF"/>
        <rFont val="Calibri"/>
        <scheme val="minor"/>
      </rPr>
      <t>Toegangsrechten, machtigingen en autorisaties moeten worden vastgesteld, beheerd, gehandhaafd en periodiek herzien.</t>
    </r>
  </si>
  <si>
    <r>
      <rPr>
        <b/>
        <sz val="10"/>
        <color rgb="FFFFFFFF"/>
        <rFont val="Calibri"/>
      </rPr>
      <t>PR.AA-05.2:</t>
    </r>
    <r>
      <rPr>
        <sz val="10"/>
        <color rgb="FFFFFFFF"/>
        <rFont val="Calibri"/>
      </rPr>
      <t xml:space="preserve"> Er moet worden vastgesteld wie toegang nodig heeft tot de bedrijfskritische informatie en technologie van de organisatie, evenals op welke manier die toegang wordt verleend.</t>
    </r>
  </si>
  <si>
    <r>
      <rPr>
        <b/>
        <sz val="10"/>
        <color rgb="FFFFFFFF"/>
        <rFont val="Calibri"/>
      </rPr>
      <t>PR.AA-05.3:</t>
    </r>
    <r>
      <rPr>
        <sz val="10"/>
        <color rgb="FFFFFFFF"/>
        <rFont val="Calibri"/>
      </rPr>
      <t xml:space="preserve"> Toegangsrechten, privileges en autorisaties moeten worden beperkt tot de systemen en specifieke informatie die nodig zijn om de taken uit te voeren (het principe van ‘Least Privilege’).</t>
    </r>
  </si>
  <si>
    <r>
      <rPr>
        <b/>
        <sz val="10"/>
        <color rgb="FFFFFFFF"/>
        <rFont val="Calibri"/>
        <scheme val="minor"/>
      </rPr>
      <t xml:space="preserve">PR.AA-05.4: </t>
    </r>
    <r>
      <rPr>
        <sz val="10"/>
        <color rgb="FFFFFFFF"/>
        <rFont val="Calibri"/>
        <scheme val="minor"/>
      </rPr>
      <t xml:space="preserve">Niemand mag beheerdersrechten hebben voor dagelijkse routinetaken.	</t>
    </r>
  </si>
  <si>
    <r>
      <rPr>
        <b/>
        <sz val="10"/>
        <color rgb="FF000000"/>
        <rFont val="Calibri"/>
        <scheme val="minor"/>
      </rPr>
      <t xml:space="preserve">PR.AA-06: </t>
    </r>
    <r>
      <rPr>
        <sz val="10"/>
        <color rgb="FF000000"/>
        <rFont val="Calibri"/>
        <scheme val="minor"/>
      </rPr>
      <t>Fysieke toegang tot assets wordt beheerd, gecontroleerd en gehandhaafd in overeenstemming met het risico</t>
    </r>
  </si>
  <si>
    <r>
      <rPr>
        <b/>
        <sz val="10"/>
        <color rgb="FF000000"/>
        <rFont val="Calibri"/>
      </rPr>
      <t>PR.AA-06.1:</t>
    </r>
    <r>
      <rPr>
        <sz val="10"/>
        <color rgb="FF000000"/>
        <rFont val="Calibri"/>
      </rPr>
      <t xml:space="preserve"> De fysieke toegang tot alle bedrijfsmiddelen, met inbegrip van kritieke zones, moet worden beheerd, bewaakt en gehandhaafd op basis van het risico. </t>
    </r>
  </si>
  <si>
    <r>
      <rPr>
        <b/>
        <sz val="10"/>
        <color rgb="FF000000"/>
        <rFont val="Calibri"/>
        <scheme val="minor"/>
      </rPr>
      <t xml:space="preserve">Bewustwording en Opleiding  (PR.AT): </t>
    </r>
    <r>
      <rPr>
        <sz val="10"/>
        <color rgb="FF000000"/>
        <rFont val="Calibri"/>
        <scheme val="minor"/>
      </rPr>
      <t>Het personeel van de organisatie krijgt bewustmaking en opleiding op het gebied van cyberbeveiliging, zodat ze hun taken op het gebied van cyberbeveiliging kunnen uitvoeren</t>
    </r>
  </si>
  <si>
    <r>
      <rPr>
        <b/>
        <sz val="10"/>
        <color rgb="FF000000"/>
        <rFont val="Calibri"/>
        <scheme val="minor"/>
      </rPr>
      <t xml:space="preserve">PR.AT-01: </t>
    </r>
    <r>
      <rPr>
        <sz val="10"/>
        <color rgb="FF000000"/>
        <rFont val="Calibri"/>
        <scheme val="minor"/>
      </rPr>
      <t>Het personeel krijgt bewustmaking en opleiding zodat het over de kennis en vaardigheden beschikt om algemene taken uit te voeren met het oog op cyberbeveiligingsrisico's</t>
    </r>
  </si>
  <si>
    <r>
      <rPr>
        <b/>
        <sz val="10"/>
        <color rgb="FF000000"/>
        <rFont val="Calibri"/>
        <scheme val="minor"/>
      </rPr>
      <t xml:space="preserve">PR.AT-01.1: </t>
    </r>
    <r>
      <rPr>
        <sz val="10"/>
        <color rgb="FF000000"/>
        <rFont val="Calibri"/>
        <scheme val="minor"/>
      </rPr>
      <t>De organisatie moet een bewustmakings- en opleidingsprogramma op het gebied van cyberbeveiliging opzetten en onderhouden om ervoor te zorgen dat alle personeelsleden begrijpen hoe ze hun taken veilig en verantwoord kunnen uitvoeren.</t>
    </r>
  </si>
  <si>
    <r>
      <rPr>
        <b/>
        <sz val="10"/>
        <color rgb="FF000000"/>
        <rFont val="Calibri"/>
        <scheme val="minor"/>
      </rPr>
      <t xml:space="preserve"> Gegevensbeveiliging (PR.DS): </t>
    </r>
    <r>
      <rPr>
        <sz val="10"/>
        <color rgb="FF000000"/>
        <rFont val="Calibri"/>
        <scheme val="minor"/>
      </rPr>
      <t>Gegevens worden beheerd in overeenstemming met de risicostrategie van de organisatie om de vertrouwelijkheid, integriteit en beschikbaarheid van informatie te beschermen</t>
    </r>
  </si>
  <si>
    <r>
      <rPr>
        <b/>
        <sz val="10"/>
        <color rgb="FF000000"/>
        <rFont val="Calibri"/>
        <scheme val="minor"/>
      </rPr>
      <t xml:space="preserve">PR.DS-01: </t>
    </r>
    <r>
      <rPr>
        <sz val="10"/>
        <color rgb="FF000000"/>
        <rFont val="Calibri"/>
        <scheme val="minor"/>
      </rPr>
      <t>De vertrouwelijkheid, integriteit en beschikbaarheid van opgeslagen gegevens worden beschermd</t>
    </r>
  </si>
  <si>
    <r>
      <rPr>
        <b/>
        <sz val="10"/>
        <color rgb="FF000000"/>
        <rFont val="Calibri"/>
        <scheme val="minor"/>
      </rPr>
      <t xml:space="preserve">PR.DS-01.9: </t>
    </r>
    <r>
      <rPr>
        <sz val="10"/>
        <color rgb="FF000000"/>
        <rFont val="Calibri"/>
        <scheme val="minor"/>
      </rPr>
      <t>Bedrijfsmiddelen moeten op een veilige manier worden verwijderd.</t>
    </r>
  </si>
  <si>
    <r>
      <rPr>
        <b/>
        <sz val="10"/>
        <color rgb="FF000000"/>
        <rFont val="Calibri"/>
        <scheme val="minor"/>
      </rPr>
      <t xml:space="preserve">PR.DS-11: </t>
    </r>
    <r>
      <rPr>
        <sz val="10"/>
        <color rgb="FF000000"/>
        <rFont val="Calibri"/>
        <scheme val="minor"/>
      </rPr>
      <t>Er worden back-ups van gegevens gemaakt, beschermd, onderhouden en getest</t>
    </r>
  </si>
  <si>
    <r>
      <rPr>
        <b/>
        <sz val="10"/>
        <color rgb="FFFFFFFF"/>
        <rFont val="Calibri"/>
        <scheme val="minor"/>
      </rPr>
      <t xml:space="preserve">PR.DS-11.1: </t>
    </r>
    <r>
      <rPr>
        <sz val="10"/>
        <color rgb="FFFFFFFF"/>
        <rFont val="Calibri"/>
        <scheme val="minor"/>
      </rPr>
      <t xml:space="preserve">Back-ups van de bedrijfskritieke gegevens van de organisatie moeten worden gemaakt en opgeslagen op een ander systeem dan het apparaat waarop de originele gegevens zich bevinden. 
</t>
    </r>
  </si>
  <si>
    <r>
      <rPr>
        <b/>
        <sz val="10"/>
        <color rgb="FF000000"/>
        <rFont val="Calibri"/>
        <scheme val="minor"/>
      </rPr>
      <t xml:space="preserve">Platformbeveiliging  (PR.PS): </t>
    </r>
    <r>
      <rPr>
        <sz val="10"/>
        <color rgb="FF000000"/>
        <rFont val="Calibri"/>
        <scheme val="minor"/>
      </rPr>
      <t>De hardware, software (bijv. firmware, besturingssystemen, applicaties) en diensten van fysieke en virtuele platforms worden beheerd in overeenstemming met de risicostrategie van de organisatie om hun vertrouwelijkheid, integriteit en beschikbaarheid te beschermen</t>
    </r>
  </si>
  <si>
    <t>Governance Measure</t>
  </si>
  <si>
    <r>
      <rPr>
        <b/>
        <sz val="10"/>
        <color rgb="FF000000"/>
        <rFont val="Calibri"/>
        <scheme val="minor"/>
      </rPr>
      <t xml:space="preserve">PR.PS-04: </t>
    </r>
    <r>
      <rPr>
        <sz val="10"/>
        <color rgb="FF000000"/>
        <rFont val="Calibri"/>
        <scheme val="minor"/>
      </rPr>
      <t>Er worden logbestanden gegenereerd en beschikbaar gesteld voor continue monitoring</t>
    </r>
  </si>
  <si>
    <r>
      <rPr>
        <b/>
        <sz val="10"/>
        <color rgb="FFFFFFFF"/>
        <rFont val="Calibri"/>
      </rPr>
      <t>PR.PS-04.1:</t>
    </r>
    <r>
      <rPr>
        <sz val="10"/>
        <color rgb="FFFFFFFF"/>
        <rFont val="Calibri"/>
      </rPr>
      <t xml:space="preserve"> Logbestanden moeten worden bijgehouden, gedocumenteerd en bewaakt.</t>
    </r>
  </si>
  <si>
    <r>
      <rPr>
        <b/>
        <sz val="10"/>
        <color rgb="FF000000"/>
        <rFont val="Calibri"/>
        <scheme val="minor"/>
      </rPr>
      <t xml:space="preserve">PR.PS-05: </t>
    </r>
    <r>
      <rPr>
        <sz val="10"/>
        <color rgb="FF000000"/>
        <rFont val="Calibri"/>
        <scheme val="minor"/>
      </rPr>
      <t>De installatie en uitvoering van ongeautoriseerde software wordt voorkomen</t>
    </r>
  </si>
  <si>
    <r>
      <rPr>
        <b/>
        <sz val="10"/>
        <color rgb="FF000000"/>
        <rFont val="Calibri"/>
      </rPr>
      <t>PR.PS-05.1:</t>
    </r>
    <r>
      <rPr>
        <sz val="10"/>
        <color rgb="FF000000"/>
        <rFont val="Calibri"/>
      </rPr>
      <t xml:space="preserve">  Er moeten web- en e-mailfilters worden geïnstalleerd en gebruikt. </t>
    </r>
  </si>
  <si>
    <r>
      <rPr>
        <b/>
        <sz val="10"/>
        <color rgb="FF000000"/>
        <rFont val="Calibri"/>
        <scheme val="minor"/>
      </rPr>
      <t xml:space="preserve">Veerkracht van de Technologische Infrastructuur (PR.IR): </t>
    </r>
    <r>
      <rPr>
        <sz val="10"/>
        <color rgb="FF000000"/>
        <rFont val="Calibri"/>
        <scheme val="minor"/>
      </rPr>
      <t>Beveiligingsarchitecturen worden beheerd met behulp van de risicostrategie van de organisatie om de vertrouwelijkheid, integriteit en beschikbaarheid van assets en de veerkracht van de organisatie te beschermen</t>
    </r>
  </si>
  <si>
    <r>
      <rPr>
        <b/>
        <sz val="10"/>
        <color rgb="FF000000"/>
        <rFont val="Calibri"/>
        <scheme val="minor"/>
      </rPr>
      <t xml:space="preserve">PR.IR-01: </t>
    </r>
    <r>
      <rPr>
        <sz val="10"/>
        <color rgb="FF000000"/>
        <rFont val="Calibri"/>
        <scheme val="minor"/>
      </rPr>
      <t>Netwerken en omgevingen worden beschermd tegen ongeoorloofde logische toegang en gebruik</t>
    </r>
  </si>
  <si>
    <r>
      <rPr>
        <b/>
        <sz val="10"/>
        <color rgb="FFFFFFFF"/>
        <rFont val="Calibri"/>
      </rPr>
      <t>PR.IR-01.1:</t>
    </r>
    <r>
      <rPr>
        <sz val="10"/>
        <color rgb="FFFFFFFF"/>
        <rFont val="Calibri"/>
      </rPr>
      <t xml:space="preserve"> Firewalls moeten worden geïnstalleerd, geconfigureerd en actief onderhouden op alle netwerken die door de organisatie worden gebruikt om bescherming te bieden tegen ongeoorloofde toegang en cyberdreigingen. 
</t>
    </r>
  </si>
  <si>
    <r>
      <rPr>
        <b/>
        <sz val="10"/>
        <color rgb="FFFFFFFF"/>
        <rFont val="Calibri"/>
        <scheme val="minor"/>
      </rPr>
      <t xml:space="preserve">PR.IR-01.2: </t>
    </r>
    <r>
      <rPr>
        <sz val="10"/>
        <color rgb="FFFFFFFF"/>
        <rFont val="Calibri"/>
        <scheme val="minor"/>
      </rPr>
      <t>Om kritieke systemen te beschermen, moeten organisaties netwerksegmentatie en -scheiding toepassen, afgestemd op zones met verschillend vertrouwensniveau en de kriticiteit van systemen, zodat dreigingen zich niet kunnen verspreiden en strikte toegangscontrole wordt afgedwongen.</t>
    </r>
  </si>
  <si>
    <r>
      <rPr>
        <b/>
        <sz val="10"/>
        <color rgb="FF000000"/>
        <rFont val="Calibri"/>
      </rPr>
      <t xml:space="preserve">Continue Monitoring (DE.CM): </t>
    </r>
    <r>
      <rPr>
        <sz val="10"/>
        <color rgb="FF000000"/>
        <rFont val="Calibri"/>
      </rPr>
      <t>Assets worden gemonitord om afwijkingen, indicatoren van compromittering en andere potentieel nadelige gebeurtenissen op te sporen.</t>
    </r>
  </si>
  <si>
    <r>
      <rPr>
        <b/>
        <sz val="10"/>
        <color rgb="FF000000"/>
        <rFont val="Calibri"/>
      </rPr>
      <t>DE.CM-01:</t>
    </r>
    <r>
      <rPr>
        <sz val="10"/>
        <color rgb="FF000000"/>
        <rFont val="Calibri"/>
      </rPr>
      <t xml:space="preserve"> Netwerken en netwerkdiensten worden gemonitord om potentieel ongunstige gebeurtenissen op te sporen</t>
    </r>
  </si>
  <si>
    <r>
      <rPr>
        <b/>
        <sz val="10"/>
        <color rgb="FF000000"/>
        <rFont val="Calibri"/>
      </rPr>
      <t>DE.CM-01.1:</t>
    </r>
    <r>
      <rPr>
        <sz val="10"/>
        <color rgb="FF000000"/>
        <rFont val="Calibri"/>
      </rPr>
      <t xml:space="preserve"> 	Firewalls moeten worden geïnstalleerd en beheerd op de grenzen van het netwerk, inclusief firewalls op eindpunten.	</t>
    </r>
  </si>
  <si>
    <r>
      <rPr>
        <b/>
        <sz val="10"/>
        <color rgb="FFFFFFFF"/>
        <rFont val="Calibri"/>
        <scheme val="minor"/>
      </rPr>
      <t xml:space="preserve">DE.CM-01.2: </t>
    </r>
    <r>
      <rPr>
        <sz val="10"/>
        <color rgb="FFFFFFFF"/>
        <rFont val="Calibri"/>
        <scheme val="minor"/>
      </rPr>
      <t xml:space="preserve">Anti-virus, -spyware- en andere anti-malwareprogramma's moeten worden geïnstalleerd en bijgewerkt.
</t>
    </r>
  </si>
  <si>
    <r>
      <rPr>
        <b/>
        <sz val="10"/>
        <color rgb="FF000000"/>
        <rFont val="Calibri"/>
        <scheme val="minor"/>
      </rPr>
      <t xml:space="preserve">DE.CM-03: </t>
    </r>
    <r>
      <rPr>
        <sz val="10"/>
        <color rgb="FF000000"/>
        <rFont val="Calibri"/>
        <scheme val="minor"/>
      </rPr>
      <t>De activiteiten van het personeel en het gebruik van technologie worden gemonitord om potentieel ongewenste gebeurtenissen op te sporen</t>
    </r>
  </si>
  <si>
    <r>
      <rPr>
        <b/>
        <sz val="10"/>
        <color rgb="FF000000"/>
        <rFont val="Calibri"/>
      </rPr>
      <t>DE.CM-03.1:</t>
    </r>
    <r>
      <rPr>
        <sz val="10"/>
        <color rgb="FF000000"/>
        <rFont val="Calibri"/>
      </rPr>
      <t xml:space="preserve"> Er moeten tools voor eindpunt- en netwerkbeveiliging worden geïmplementeerd om het gedrag van eindgebruikers te monitoren op gevaarlijke activiteiten.</t>
    </r>
  </si>
  <si>
    <r>
      <rPr>
        <b/>
        <sz val="10"/>
        <color rgb="FF000000"/>
        <rFont val="Calibri"/>
        <scheme val="minor"/>
      </rPr>
      <t xml:space="preserve">Analyse van Ongewenste Gebeurtenissen (DE.AE): </t>
    </r>
    <r>
      <rPr>
        <sz val="10"/>
        <color rgb="FF000000"/>
        <rFont val="Calibri"/>
        <scheme val="minor"/>
      </rPr>
      <t>Afwijkingen, indicatoren van compromittering en andere potentieel ongewenste gebeurtenissen worden geanalyseerd om de gebeurtenissen te karakteriseren en cyberbeveiligingsincidenten op te sporen.</t>
    </r>
  </si>
  <si>
    <r>
      <rPr>
        <b/>
        <sz val="10"/>
        <color rgb="FF000000"/>
        <rFont val="Calibri"/>
        <scheme val="minor"/>
      </rPr>
      <t xml:space="preserve">DE.AE-03: </t>
    </r>
    <r>
      <rPr>
        <sz val="10"/>
        <color rgb="FF000000"/>
        <rFont val="Calibri"/>
        <scheme val="minor"/>
      </rPr>
      <t>Informatie wordt gecorreleerd vanuit meerdere bronnen</t>
    </r>
  </si>
  <si>
    <r>
      <rPr>
        <b/>
        <sz val="10"/>
        <color rgb="FFFFFFFF"/>
        <rFont val="Calibri"/>
        <scheme val="minor"/>
      </rPr>
      <t xml:space="preserve">DE.AE-03.1: </t>
    </r>
    <r>
      <rPr>
        <sz val="10"/>
        <color rgb="FFFFFFFF"/>
        <rFont val="Calibri"/>
        <scheme val="minor"/>
      </rPr>
      <t>De logfunctionaliteit van beschermings- en detectietools moet worden ingeschakeld. Logbestanden moeten worden geback-upt, gedurende een vooraf bepaalde periode bewaard en regelmatig gecontroleerd om ongebruikelijke of mogelijk schadelijke activiteiten te identificeren.</t>
    </r>
  </si>
  <si>
    <r>
      <rPr>
        <b/>
        <sz val="10"/>
        <color rgb="FF000000"/>
        <rFont val="Calibri"/>
        <scheme val="minor"/>
      </rPr>
      <t xml:space="preserve">Incidentbeheer (RS.MA): </t>
    </r>
    <r>
      <rPr>
        <sz val="10"/>
        <color rgb="FF000000"/>
        <rFont val="Calibri"/>
        <scheme val="minor"/>
      </rPr>
      <t>Reacties op gedetecteerde cyberbeveiligingsincidenten worden beheerd</t>
    </r>
  </si>
  <si>
    <r>
      <rPr>
        <b/>
        <sz val="10"/>
        <color rgb="FF000000"/>
        <rFont val="Calibri"/>
        <scheme val="minor"/>
      </rPr>
      <t xml:space="preserve">RS.MA-01: </t>
    </r>
    <r>
      <rPr>
        <sz val="10"/>
        <color rgb="FF000000"/>
        <rFont val="Calibri"/>
        <scheme val="minor"/>
      </rPr>
      <t>Het incidentresponsplan wordt uitgevoerd in samenwerking met relevante derde partijen zodra een incident is gemeld</t>
    </r>
  </si>
  <si>
    <r>
      <rPr>
        <b/>
        <sz val="10"/>
        <color rgb="FF000000"/>
        <rFont val="Calibri"/>
        <scheme val="minor"/>
      </rPr>
      <t>RS.MA-01.1:</t>
    </r>
    <r>
      <rPr>
        <sz val="10"/>
        <color rgb="FF000000"/>
        <rFont val="Calibri"/>
        <scheme val="minor"/>
      </rPr>
      <t xml:space="preserve"> Het incidentresponsplan van de organisatie moet tijdens of na een cyberbeveiligingsincident dat de kritieke systemen treft, worden uitgevoerd en duidelijke rollen, verantwoordelijkheden en bevoegdheden bevatten.</t>
    </r>
  </si>
  <si>
    <r>
      <rPr>
        <b/>
        <sz val="10"/>
        <color rgb="FF000000"/>
        <rFont val="Calibri"/>
        <scheme val="minor"/>
      </rPr>
      <t xml:space="preserve">Incidentresponsrapportage en -Communicatie (RS.CO): </t>
    </r>
    <r>
      <rPr>
        <sz val="10"/>
        <color rgb="FF000000"/>
        <rFont val="Calibri"/>
        <scheme val="minor"/>
      </rPr>
      <t>Responsactiviteiten worden gecoördineerd met interne en externe belanghebbenden, zoals vereist door wetten, voorschriften of beleid.</t>
    </r>
  </si>
  <si>
    <r>
      <rPr>
        <b/>
        <sz val="10"/>
        <color rgb="FF000000"/>
        <rFont val="Calibri"/>
      </rPr>
      <t>RS.CO-02:</t>
    </r>
    <r>
      <rPr>
        <sz val="10"/>
        <color rgb="FF000000"/>
        <rFont val="Calibri"/>
      </rPr>
      <t xml:space="preserve"> Interne en externe belanghebbenden worden op de hoogte gebracht van incidenten</t>
    </r>
  </si>
  <si>
    <r>
      <rPr>
        <b/>
        <sz val="10"/>
        <color rgb="FF000000"/>
        <rFont val="Calibri"/>
        <scheme val="minor"/>
      </rPr>
      <t>RS.CO-02.1:</t>
    </r>
    <r>
      <rPr>
        <sz val="10"/>
        <color rgb="FF000000"/>
        <rFont val="Calibri"/>
        <scheme val="minor"/>
      </rPr>
      <t xml:space="preserve"> Informatie over cyberbeveiligingsincidenten moet aan medewerkers worden gecommuniceerd op een duidelijke en gemakkelijk te begrijpen manier.
</t>
    </r>
  </si>
  <si>
    <r>
      <rPr>
        <b/>
        <sz val="10"/>
        <color rgb="FF000000"/>
        <rFont val="Calibri"/>
        <scheme val="minor"/>
      </rPr>
      <t xml:space="preserve">Uitvoering van het Incidentherstelplan (RC.RP): </t>
    </r>
    <r>
      <rPr>
        <sz val="10"/>
        <color rgb="FF000000"/>
        <rFont val="Calibri"/>
        <scheme val="minor"/>
      </rPr>
      <t>Herstelwerkzaamheden worden uitgevoerd om de operationele beschikbaarheid van systemen en diensten die door cyberbeveiligingsincidenten zijn getroffen, te waarborgen.</t>
    </r>
  </si>
  <si>
    <r>
      <rPr>
        <b/>
        <sz val="10"/>
        <color rgb="FF000000"/>
        <rFont val="Calibri"/>
        <scheme val="minor"/>
      </rPr>
      <t xml:space="preserve">RC.RP-01: </t>
    </r>
    <r>
      <rPr>
        <sz val="10"/>
        <color rgb="FF000000"/>
        <rFont val="Calibri"/>
        <scheme val="minor"/>
      </rPr>
      <t>Het herstelgedeelte van het incidentresponsplan wordt uitgevoerd zodra het incidentresponsproces is gestart</t>
    </r>
  </si>
  <si>
    <r>
      <rPr>
        <b/>
        <sz val="10"/>
        <color rgb="FF000000"/>
        <rFont val="Calibri"/>
        <scheme val="minor"/>
      </rPr>
      <t xml:space="preserve">RC.RP-01.1: </t>
    </r>
    <r>
      <rPr>
        <sz val="10"/>
        <color rgb="FF000000"/>
        <rFont val="Calibri"/>
        <scheme val="minor"/>
      </rPr>
      <t>Er moet een herstelproces voor rampen en informatie-/cyberbeveiligingsincidenten worden ontwikkeld en uitgevoerd.</t>
    </r>
  </si>
  <si>
    <t>CyberFundamentals Categoriën</t>
  </si>
  <si>
    <t xml:space="preserve">Categorie
Maturiteitsscore </t>
  </si>
  <si>
    <t>Documentatie
 Maturiteitsscore</t>
  </si>
  <si>
    <t xml:space="preserve">Implementatie
Maturiteitsscore </t>
  </si>
  <si>
    <t>Beoogd totaal maturiteitsniveau</t>
  </si>
  <si>
    <t>Totaal maturiteitsniveau</t>
  </si>
  <si>
    <t>CyFun®2025</t>
  </si>
  <si>
    <t>BEHEREN</t>
  </si>
  <si>
    <t>Organisatorische Context (GV.OC)</t>
  </si>
  <si>
    <t>Risicobeheerstrategie (GV.RM)</t>
  </si>
  <si>
    <r>
      <t xml:space="preserve">TLP: </t>
    </r>
    <r>
      <rPr>
        <b/>
        <sz val="18"/>
        <color rgb="FFFFC000"/>
        <rFont val="Calibri"/>
        <family val="2"/>
        <scheme val="minor"/>
      </rPr>
      <t>AMBER</t>
    </r>
  </si>
  <si>
    <t>Rollen, Verantwoordelijkheden en Bevoegdheden (GV.RR)</t>
  </si>
  <si>
    <t>Beleid (GV.PO)</t>
  </si>
  <si>
    <t>IDENTIFICEREN</t>
  </si>
  <si>
    <t>Beheer van Bedrijfsmiddelen (ID.AM)</t>
  </si>
  <si>
    <t>CyberFundamentals Self-Assesment</t>
  </si>
  <si>
    <t>Tool Versie</t>
  </si>
  <si>
    <t>Risicobeoordeling (ID.RA)</t>
  </si>
  <si>
    <t>Verbetering (ID.IM)</t>
  </si>
  <si>
    <t>BESCHERMEN</t>
  </si>
  <si>
    <t>Identiteitsbeheer, Authenticatie en Toegangscontrole (PR.AA)</t>
  </si>
  <si>
    <t>Bewustwording en Opleiding  (PR.AT)</t>
  </si>
  <si>
    <t>Gegevensbeveiliging (PR.DS)</t>
  </si>
  <si>
    <t>Platformbeveiliging (PR.PS)</t>
  </si>
  <si>
    <t>Veerkracht van de Technologische Infrastructuur (PR.IR)</t>
  </si>
  <si>
    <t>DETECTEREN</t>
  </si>
  <si>
    <t>Continue Monitoring (DE.CM)</t>
  </si>
  <si>
    <t>Analyse van Ongewenste Gebeurtenissen (DE.AE)</t>
  </si>
  <si>
    <t>REAGEREN</t>
  </si>
  <si>
    <t>Incidentbeheer (RS.MA)</t>
  </si>
  <si>
    <t>Incidentresponsrapportage en -Communicatie (RS.CO)</t>
  </si>
  <si>
    <t>HERSTELLEN</t>
  </si>
  <si>
    <t>Uitvoering van het Incidentherstelplan (RC.RP)</t>
  </si>
  <si>
    <t>KERNMAATREGELEN (KM)</t>
  </si>
  <si>
    <t xml:space="preserve">Beoogde maturiteitsscore </t>
  </si>
  <si>
    <t xml:space="preserve">KM 
maturiteitsscore </t>
  </si>
  <si>
    <t xml:space="preserve">Documentatie maturiteitsscore </t>
  </si>
  <si>
    <t xml:space="preserve">Implementatie maturiteitsscore </t>
  </si>
  <si>
    <t>ID.AM-08.2</t>
  </si>
  <si>
    <t xml:space="preserve">Patches en beveiligingsupdates voor besturingssystemen en kritieke systeemcomponenten moeten worden geïnstalleerd. </t>
  </si>
  <si>
    <t>PR.AA-01.1</t>
  </si>
  <si>
    <t xml:space="preserve">Identiteiten en authenticatiemiddelen voor geautoriseerde gebruikers, diensten en hardware moeten worden beheerd.  </t>
  </si>
  <si>
    <t>PR.AA-03.2</t>
  </si>
  <si>
    <t>Multifactorauthenticatie (MFA) is vereist om op afstand toegang te krijgen tot de netwerken van de organisatie.</t>
  </si>
  <si>
    <t>PR.AA-05.1</t>
  </si>
  <si>
    <t>Toegangsrechten, machtigingen en autorisaties moeten worden vastgesteld, beheerd, gehandhaafd en periodiek herzien.</t>
  </si>
  <si>
    <t>PR.AA-05.2</t>
  </si>
  <si>
    <t>Er moet worden vastgesteld wie toegang nodig heeft tot de bedrijfskritische informatie en technologie van de organisatie, evenals op welke manier die toegang wordt verleend.</t>
  </si>
  <si>
    <t>PR.AA-05.3</t>
  </si>
  <si>
    <t>Toegangsrechten, privileges en autorisaties moeten worden beperkt tot de systemen en specifieke informatie die nodig zijn om de taken uit te voeren (het principe van ‘Least Privilege’).</t>
  </si>
  <si>
    <t>PR.AA-05.4</t>
  </si>
  <si>
    <t>Niemand mag beheerdersrechten hebben voor dagelijkse routinetaken.</t>
  </si>
  <si>
    <t>PR.DS-11.1</t>
  </si>
  <si>
    <t>Back-ups van de bedrijfskritieke gegevens van de organisatie moeten worden gemaakt en opgeslagen op een ander systeem dan het apparaat waarop de originele gegevens zich bevinden.</t>
  </si>
  <si>
    <t>PR.PS-04.1</t>
  </si>
  <si>
    <t>Logbestanden moeten worden bijgehouden, gedocumenteerd en bewaakt.</t>
  </si>
  <si>
    <t>PR.IR-01.1</t>
  </si>
  <si>
    <t>Firewalls moeten worden geïnstalleerd, geconfigureerd en actief onderhouden op alle netwerken die door de organisatie worden gebruikt om bescherming te bieden tegen ongeoorloofde toegang en cyberdreigingen.</t>
  </si>
  <si>
    <t xml:space="preserve">PR.IR-01.2 </t>
  </si>
  <si>
    <t>Om kritieke systemen te beschermen, moeten organisaties netwerksegmentatie en -scheiding toepassen, afgestemd op zones met verschillend vertrouwensniveau en de kriticiteit van systemen, zodat dreigingen zich niet kunnen verspreiden en strikte toegangscontrole wordt afgedwongen.</t>
  </si>
  <si>
    <t>DE.CM-01.2</t>
  </si>
  <si>
    <t>Anti-virus, -spyware- en andere anti-malwareprogramma's moeten worden geïnstalleerd en bijgewerkt.</t>
  </si>
  <si>
    <t>DE.AE-03.1</t>
  </si>
  <si>
    <t>De logfunctionaliteit van beschermings- en detectietools moet worden ingeschakeld. Logbestanden moeten worden geback-upt, gedurende een vooraf bepaalde periode bewaard en regelmatig gecontroleerd om ongebruikelijke of mogelijk schadelijke activiteiten te identificeren.</t>
  </si>
  <si>
    <t>Document</t>
  </si>
  <si>
    <t>Link</t>
  </si>
  <si>
    <t>CIS Critical Security Control</t>
  </si>
  <si>
    <t>https://www.cisecurity.org/controls/</t>
  </si>
  <si>
    <t>ISA 62443 (All)</t>
  </si>
  <si>
    <t>https://www.isa.org/standards-and-publications/isa-standards/find-isa-standards-in-numerical-order/</t>
  </si>
  <si>
    <t>ISO/IEC 27001</t>
  </si>
  <si>
    <t>https://www.iso.org/standard/27001</t>
  </si>
  <si>
    <t>ISO/IEC 27002</t>
  </si>
  <si>
    <t>https://www.iso.org/standard/75652.html</t>
  </si>
  <si>
    <t xml:space="preserve">NIST CSF </t>
  </si>
  <si>
    <t>https://www.nist.gov/cyberframework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</si>
</sst>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1">
    <font>
      <sz val="11"/>
      <color theme="1"/>
      <name val="Calibri"/>
      <family val="2"/>
      <scheme val="minor"/>
    </font>
    <font>
      <sz val="11"/>
      <color theme="1"/>
      <name val="Calibri"/>
      <scheme val="minor"/>
    </font>
    <font>
      <sz val="12"/>
      <color theme="1"/>
      <name val="Calibri"/>
      <family val="2"/>
      <scheme val="minor"/>
    </font>
    <font>
      <sz val="10"/>
      <name val="Arial"/>
      <family val="2"/>
    </font>
    <font>
      <sz val="14"/>
      <color theme="1"/>
      <name val="Calibri"/>
      <family val="2"/>
      <scheme val="minor"/>
    </font>
    <font>
      <b/>
      <sz val="14"/>
      <color theme="1"/>
      <name val="Calibri"/>
      <family val="2"/>
      <scheme val="minor"/>
    </font>
    <font>
      <u/>
      <sz val="11"/>
      <color theme="10"/>
      <name val="Calibri"/>
      <family val="2"/>
      <scheme val="minor"/>
    </font>
    <font>
      <sz val="16"/>
      <color theme="1"/>
      <name val="Calibri"/>
      <family val="2"/>
      <scheme val="minor"/>
    </font>
    <font>
      <b/>
      <sz val="11"/>
      <color theme="1"/>
      <name val="Calibri"/>
      <family val="2"/>
      <scheme val="minor"/>
    </font>
    <font>
      <b/>
      <sz val="10"/>
      <color rgb="FFFFFFFF"/>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b/>
      <sz val="12"/>
      <color theme="1"/>
      <name val="Calibri"/>
      <family val="2"/>
      <scheme val="minor"/>
    </font>
    <font>
      <b/>
      <sz val="10"/>
      <name val="Calibri"/>
      <family val="2"/>
      <scheme val="minor"/>
    </font>
    <font>
      <b/>
      <sz val="8"/>
      <color theme="1"/>
      <name val="Calibri"/>
      <family val="2"/>
      <scheme val="minor"/>
    </font>
    <font>
      <b/>
      <sz val="10"/>
      <color theme="0"/>
      <name val="Calibri"/>
      <family val="2"/>
      <scheme val="minor"/>
    </font>
    <font>
      <b/>
      <sz val="12"/>
      <color rgb="FF0070C0"/>
      <name val="Calibri"/>
      <family val="2"/>
      <scheme val="minor"/>
    </font>
    <font>
      <b/>
      <i/>
      <sz val="11"/>
      <color theme="8" tint="-0.249977111117893"/>
      <name val="Calibri"/>
      <family val="2"/>
      <scheme val="minor"/>
    </font>
    <font>
      <sz val="14"/>
      <name val="Calibri"/>
      <family val="2"/>
      <scheme val="minor"/>
    </font>
    <font>
      <sz val="14"/>
      <color rgb="FF313231"/>
      <name val="Calibri"/>
      <family val="2"/>
      <scheme val="minor"/>
    </font>
    <font>
      <b/>
      <sz val="16"/>
      <color theme="0"/>
      <name val="Calibri"/>
      <family val="2"/>
      <scheme val="minor"/>
    </font>
    <font>
      <b/>
      <u/>
      <sz val="12"/>
      <color theme="10"/>
      <name val="Calibri"/>
      <family val="2"/>
      <scheme val="minor"/>
    </font>
    <font>
      <b/>
      <sz val="20"/>
      <color theme="1"/>
      <name val="Calibri"/>
      <family val="2"/>
      <scheme val="minor"/>
    </font>
    <font>
      <b/>
      <i/>
      <sz val="16"/>
      <color theme="8" tint="-0.249977111117893"/>
      <name val="Calibri"/>
      <family val="2"/>
      <scheme val="minor"/>
    </font>
    <font>
      <b/>
      <u/>
      <sz val="10"/>
      <color theme="1"/>
      <name val="Calibri"/>
      <family val="2"/>
      <scheme val="minor"/>
    </font>
    <font>
      <b/>
      <u/>
      <sz val="10"/>
      <color theme="0"/>
      <name val="Calibri"/>
      <family val="2"/>
      <scheme val="minor"/>
    </font>
    <font>
      <b/>
      <sz val="24"/>
      <color theme="1"/>
      <name val="Calibri"/>
      <family val="2"/>
      <scheme val="minor"/>
    </font>
    <font>
      <b/>
      <sz val="28"/>
      <color theme="1"/>
      <name val="Calibri"/>
      <family val="2"/>
      <scheme val="minor"/>
    </font>
    <font>
      <b/>
      <sz val="18"/>
      <color rgb="FFFFFFFF"/>
      <name val="Calibri"/>
      <family val="2"/>
      <scheme val="minor"/>
    </font>
    <font>
      <b/>
      <sz val="18"/>
      <color rgb="FFFFC000"/>
      <name val="Calibri"/>
      <family val="2"/>
      <scheme val="minor"/>
    </font>
    <font>
      <b/>
      <sz val="10"/>
      <color rgb="FF000000"/>
      <name val="Calibri"/>
      <scheme val="minor"/>
    </font>
    <font>
      <sz val="10"/>
      <color rgb="FF000000"/>
      <name val="Calibri"/>
      <scheme val="minor"/>
    </font>
    <font>
      <b/>
      <sz val="12"/>
      <color rgb="FF000000"/>
      <name val="Calibri"/>
    </font>
    <font>
      <sz val="12"/>
      <color rgb="FF000000"/>
      <name val="Calibri"/>
    </font>
    <font>
      <sz val="10"/>
      <color rgb="FF000000"/>
      <name val="Calibri"/>
    </font>
    <font>
      <b/>
      <sz val="10"/>
      <color rgb="FF000000"/>
      <name val="Calibri"/>
    </font>
    <font>
      <b/>
      <sz val="10"/>
      <color rgb="FFFFFFFF"/>
      <name val="Calibri"/>
    </font>
    <font>
      <b/>
      <sz val="10"/>
      <color rgb="FFFFC000"/>
      <name val="Calibri"/>
    </font>
    <font>
      <b/>
      <sz val="10"/>
      <color rgb="FFFFFFFF"/>
      <name val="Calibri"/>
      <scheme val="minor"/>
    </font>
    <font>
      <sz val="10"/>
      <color rgb="FFFFFFFF"/>
      <name val="Calibri"/>
      <scheme val="minor"/>
    </font>
    <font>
      <sz val="10"/>
      <color rgb="FFFFFFFF"/>
      <name val="Calibri"/>
    </font>
    <font>
      <b/>
      <sz val="14"/>
      <color rgb="FF000000"/>
      <name val="Calibri"/>
      <scheme val="minor"/>
    </font>
    <font>
      <sz val="14"/>
      <color rgb="FF000000"/>
      <name val="Calibri"/>
      <scheme val="minor"/>
    </font>
    <font>
      <sz val="14"/>
      <color rgb="FF313231"/>
      <name val="Calibri"/>
      <scheme val="minor"/>
    </font>
    <font>
      <b/>
      <sz val="14"/>
      <color rgb="FF313231"/>
      <name val="Calibri"/>
      <scheme val="minor"/>
    </font>
    <font>
      <sz val="14"/>
      <color rgb="FF313231"/>
      <name val="Calibri"/>
    </font>
    <font>
      <b/>
      <sz val="14"/>
      <color rgb="FF313231"/>
      <name val="Calibri"/>
    </font>
    <font>
      <sz val="16"/>
      <color rgb="FF000000"/>
      <name val="Calibri"/>
      <scheme val="minor"/>
    </font>
    <font>
      <sz val="16"/>
      <color theme="1"/>
      <name val="Calibri"/>
      <scheme val="minor"/>
    </font>
    <font>
      <b/>
      <sz val="18"/>
      <color rgb="FFFF0000"/>
      <name val="Calibri"/>
      <scheme val="minor"/>
    </font>
    <font>
      <b/>
      <u/>
      <sz val="18"/>
      <color rgb="FFFF0000"/>
      <name val="Calibri"/>
      <scheme val="minor"/>
    </font>
    <font>
      <b/>
      <u/>
      <sz val="12"/>
      <color rgb="FFFF0000"/>
      <name val="Calibri"/>
    </font>
    <font>
      <b/>
      <sz val="12"/>
      <color theme="1"/>
      <name val="Calibri"/>
    </font>
    <font>
      <b/>
      <sz val="12"/>
      <color rgb="FF5B9BD5"/>
      <name val="Calibri"/>
    </font>
    <font>
      <b/>
      <sz val="12"/>
      <color rgb="FF000000"/>
      <name val="Calibri"/>
      <scheme val="minor"/>
    </font>
    <font>
      <sz val="12"/>
      <color rgb="FF000000"/>
      <name val="Calibri"/>
      <scheme val="minor"/>
    </font>
    <font>
      <b/>
      <sz val="11"/>
      <color theme="1"/>
      <name val="Calibri"/>
      <scheme val="minor"/>
    </font>
    <font>
      <b/>
      <sz val="10"/>
      <name val="Calibri"/>
      <scheme val="minor"/>
    </font>
    <font>
      <sz val="11"/>
      <color rgb="FF242424"/>
      <name val="Calibri"/>
      <scheme val="minor"/>
    </font>
    <font>
      <b/>
      <vertAlign val="superscript"/>
      <sz val="14"/>
      <color rgb="FF000000"/>
      <name val="Calibri"/>
      <scheme val="minor"/>
    </font>
  </fonts>
  <fills count="21">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CBDFF3"/>
        <bgColor indexed="64"/>
      </patternFill>
    </fill>
    <fill>
      <patternFill patternType="solid">
        <fgColor rgb="FFE7F0F9"/>
        <bgColor indexed="64"/>
      </patternFill>
    </fill>
    <fill>
      <patternFill patternType="solid">
        <fgColor theme="5" tint="0.59999389629810485"/>
        <bgColor indexed="64"/>
      </patternFill>
    </fill>
    <fill>
      <patternFill patternType="solid">
        <fgColor rgb="FFFFFF99"/>
        <bgColor indexed="64"/>
      </patternFill>
    </fill>
    <fill>
      <patternFill patternType="solid">
        <fgColor rgb="FF5BC4F1"/>
        <bgColor indexed="64"/>
      </patternFill>
    </fill>
    <fill>
      <patternFill patternType="solid">
        <fgColor rgb="FF918CEA"/>
        <bgColor indexed="64"/>
      </patternFill>
    </fill>
    <fill>
      <patternFill patternType="solid">
        <fgColor rgb="FFFAB746"/>
        <bgColor indexed="64"/>
      </patternFill>
    </fill>
    <fill>
      <patternFill patternType="solid">
        <fgColor rgb="FFF75E74"/>
        <bgColor indexed="64"/>
      </patternFill>
    </fill>
    <fill>
      <patternFill patternType="solid">
        <fgColor rgb="FF7DF49F"/>
        <bgColor indexed="64"/>
      </patternFill>
    </fill>
    <fill>
      <patternFill patternType="solid">
        <fgColor rgb="FF94BD7D"/>
        <bgColor indexed="64"/>
      </patternFill>
    </fill>
  </fills>
  <borders count="159">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thin">
        <color indexed="64"/>
      </left>
      <right/>
      <top/>
      <bottom/>
      <diagonal/>
    </border>
    <border>
      <left style="thin">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thick">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dotted">
        <color indexed="64"/>
      </top>
      <bottom style="medium">
        <color indexed="64"/>
      </bottom>
      <diagonal/>
    </border>
    <border>
      <left/>
      <right style="dotted">
        <color indexed="64"/>
      </right>
      <top style="dotted">
        <color indexed="64"/>
      </top>
      <bottom style="dotted">
        <color indexed="64"/>
      </bottom>
      <diagonal/>
    </border>
    <border>
      <left style="thick">
        <color indexed="64"/>
      </left>
      <right style="hair">
        <color indexed="64"/>
      </right>
      <top style="thick">
        <color indexed="64"/>
      </top>
      <bottom/>
      <diagonal/>
    </border>
    <border>
      <left style="hair">
        <color indexed="64"/>
      </left>
      <right style="thick">
        <color indexed="64"/>
      </right>
      <top style="thick">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diagonal/>
    </border>
    <border>
      <left style="thick">
        <color indexed="64"/>
      </left>
      <right style="thick">
        <color indexed="64"/>
      </right>
      <top style="thick">
        <color indexed="64"/>
      </top>
      <bottom/>
      <diagonal/>
    </border>
    <border>
      <left/>
      <right style="dotted">
        <color indexed="64"/>
      </right>
      <top style="medium">
        <color indexed="64"/>
      </top>
      <bottom/>
      <diagonal/>
    </border>
    <border>
      <left style="dotted">
        <color indexed="64"/>
      </left>
      <right/>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right style="dotted">
        <color indexed="64"/>
      </right>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dotted">
        <color indexed="64"/>
      </bottom>
      <diagonal/>
    </border>
    <border>
      <left style="thick">
        <color indexed="64"/>
      </left>
      <right style="thick">
        <color indexed="64"/>
      </right>
      <top style="dotted">
        <color indexed="64"/>
      </top>
      <bottom style="dotted">
        <color indexed="64"/>
      </bottom>
      <diagonal/>
    </border>
    <border>
      <left style="thick">
        <color indexed="64"/>
      </left>
      <right style="thick">
        <color indexed="64"/>
      </right>
      <top style="dotted">
        <color indexed="64"/>
      </top>
      <bottom style="thick">
        <color indexed="64"/>
      </bottom>
      <diagonal/>
    </border>
    <border>
      <left/>
      <right style="dotted">
        <color indexed="64"/>
      </right>
      <top style="thick">
        <color indexed="64"/>
      </top>
      <bottom style="medium">
        <color indexed="64"/>
      </bottom>
      <diagonal/>
    </border>
    <border>
      <left style="thick">
        <color auto="1"/>
      </left>
      <right style="thick">
        <color auto="1"/>
      </right>
      <top style="thick">
        <color auto="1"/>
      </top>
      <bottom style="dotted">
        <color auto="1"/>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thick">
        <color indexed="64"/>
      </top>
      <bottom style="hair">
        <color indexed="64"/>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right style="thick">
        <color auto="1"/>
      </right>
      <top style="thick">
        <color auto="1"/>
      </top>
      <bottom/>
      <diagonal/>
    </border>
    <border>
      <left style="thick">
        <color auto="1"/>
      </left>
      <right style="medium">
        <color rgb="FFFFFFFF"/>
      </right>
      <top/>
      <bottom style="medium">
        <color rgb="FFFFFFFF"/>
      </bottom>
      <diagonal/>
    </border>
    <border>
      <left style="thick">
        <color auto="1"/>
      </left>
      <right style="medium">
        <color rgb="FFFFFFFF"/>
      </right>
      <top style="medium">
        <color rgb="FFFFFFFF"/>
      </top>
      <bottom style="thick">
        <color auto="1"/>
      </bottom>
      <diagonal/>
    </border>
    <border>
      <left style="medium">
        <color rgb="FFFFFFFF"/>
      </left>
      <right style="thick">
        <color auto="1"/>
      </right>
      <top style="medium">
        <color rgb="FFFFFFFF"/>
      </top>
      <bottom style="thick">
        <color auto="1"/>
      </bottom>
      <diagonal/>
    </border>
    <border>
      <left/>
      <right/>
      <top/>
      <bottom style="medium">
        <color auto="1"/>
      </bottom>
      <diagonal/>
    </border>
    <border>
      <left style="dotted">
        <color indexed="64"/>
      </left>
      <right/>
      <top style="medium">
        <color indexed="64"/>
      </top>
      <bottom/>
      <diagonal/>
    </border>
    <border>
      <left style="dotted">
        <color indexed="64"/>
      </left>
      <right/>
      <top/>
      <bottom/>
      <diagonal/>
    </border>
    <border>
      <left/>
      <right style="dotted">
        <color indexed="64"/>
      </right>
      <top/>
      <bottom/>
      <diagonal/>
    </border>
    <border>
      <left style="medium">
        <color indexed="64"/>
      </left>
      <right style="dotted">
        <color indexed="64"/>
      </right>
      <top style="dotted">
        <color indexed="64"/>
      </top>
      <bottom style="thick">
        <color indexed="64"/>
      </bottom>
      <diagonal/>
    </border>
    <border>
      <left style="medium">
        <color indexed="64"/>
      </left>
      <right style="hair">
        <color indexed="64"/>
      </right>
      <top style="thick">
        <color indexed="64"/>
      </top>
      <bottom style="hair">
        <color indexed="64"/>
      </bottom>
      <diagonal/>
    </border>
    <border>
      <left style="hair">
        <color indexed="64"/>
      </left>
      <right style="medium">
        <color indexed="64"/>
      </right>
      <top style="thick">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tted">
        <color indexed="64"/>
      </left>
      <right/>
      <top style="dotted">
        <color indexed="64"/>
      </top>
      <bottom style="thick">
        <color indexed="64"/>
      </bottom>
      <diagonal/>
    </border>
    <border>
      <left/>
      <right/>
      <top style="dotted">
        <color indexed="64"/>
      </top>
      <bottom style="thick">
        <color indexed="64"/>
      </bottom>
      <diagonal/>
    </border>
    <border>
      <left/>
      <right style="medium">
        <color indexed="64"/>
      </right>
      <top style="dotted">
        <color indexed="64"/>
      </top>
      <bottom style="thick">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right style="thin">
        <color indexed="64"/>
      </right>
      <top style="thin">
        <color indexed="64"/>
      </top>
      <bottom style="thin">
        <color indexed="64"/>
      </bottom>
      <diagonal/>
    </border>
    <border>
      <left style="thick">
        <color rgb="FFFFFF99"/>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rgb="FFFFFF99"/>
      </left>
      <right/>
      <top style="thin">
        <color indexed="64"/>
      </top>
      <bottom style="thin">
        <color indexed="64"/>
      </bottom>
      <diagonal/>
    </border>
    <border>
      <left style="hair">
        <color rgb="FFFFFF99"/>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style="thin">
        <color rgb="FFFFFF99"/>
      </right>
      <top style="thin">
        <color indexed="64"/>
      </top>
      <bottom style="thin">
        <color indexed="64"/>
      </bottom>
      <diagonal/>
    </border>
    <border>
      <left style="thin">
        <color indexed="64"/>
      </left>
      <right style="thick">
        <color rgb="FFFFFF99"/>
      </right>
      <top style="thin">
        <color indexed="64"/>
      </top>
      <bottom style="thin">
        <color indexed="64"/>
      </bottom>
      <diagonal/>
    </border>
    <border>
      <left style="thin">
        <color indexed="64"/>
      </left>
      <right style="hair">
        <color rgb="FFFFFF99"/>
      </right>
      <top style="thin">
        <color indexed="64"/>
      </top>
      <bottom style="thin">
        <color indexed="64"/>
      </bottom>
      <diagonal/>
    </border>
    <border>
      <left style="thin">
        <color indexed="64"/>
      </left>
      <right style="thin">
        <color rgb="FF7DF49F"/>
      </right>
      <top style="thin">
        <color indexed="64"/>
      </top>
      <bottom style="thin">
        <color indexed="64"/>
      </bottom>
      <diagonal/>
    </border>
    <border>
      <left style="thin">
        <color rgb="FF7DF49F"/>
      </left>
      <right style="thin">
        <color indexed="64"/>
      </right>
      <top style="thin">
        <color indexed="64"/>
      </top>
      <bottom style="thin">
        <color indexed="64"/>
      </bottom>
      <diagonal/>
    </border>
    <border>
      <left style="thick">
        <color indexed="64"/>
      </left>
      <right style="thick">
        <color indexed="64"/>
      </right>
      <top style="medium">
        <color indexed="64"/>
      </top>
      <bottom style="medium">
        <color indexed="64"/>
      </bottom>
      <diagonal/>
    </border>
    <border>
      <left style="thick">
        <color indexed="64"/>
      </left>
      <right style="dotted">
        <color indexed="64"/>
      </right>
      <top style="medium">
        <color indexed="64"/>
      </top>
      <bottom style="medium">
        <color indexed="64"/>
      </bottom>
      <diagonal/>
    </border>
    <border>
      <left style="medium">
        <color rgb="FFFFFFFF"/>
      </left>
      <right/>
      <top/>
      <bottom style="thick">
        <color rgb="FFFFFFFF"/>
      </bottom>
      <diagonal/>
    </border>
    <border>
      <left style="medium">
        <color rgb="FFFFFFFF"/>
      </left>
      <right/>
      <top style="thick">
        <color rgb="FFFFFFFF"/>
      </top>
      <bottom/>
      <diagonal/>
    </border>
    <border>
      <left style="thick">
        <color auto="1"/>
      </left>
      <right style="medium">
        <color rgb="FFFFFFFF"/>
      </right>
      <top style="thick">
        <color theme="0"/>
      </top>
      <bottom style="thick">
        <color rgb="FFFFFFFF"/>
      </bottom>
      <diagonal/>
    </border>
    <border>
      <left style="thin">
        <color indexed="64"/>
      </left>
      <right style="thin">
        <color indexed="64"/>
      </right>
      <top/>
      <bottom style="thin">
        <color rgb="FF000000"/>
      </bottom>
      <diagonal/>
    </border>
    <border>
      <left/>
      <right/>
      <top/>
      <bottom style="thin">
        <color indexed="64"/>
      </bottom>
      <diagonal/>
    </border>
    <border>
      <left style="thick">
        <color auto="1"/>
      </left>
      <right style="thick">
        <color indexed="64"/>
      </right>
      <top/>
      <bottom style="thick">
        <color auto="1"/>
      </bottom>
      <diagonal/>
    </border>
    <border>
      <left style="thin">
        <color indexed="64"/>
      </left>
      <right/>
      <top style="medium">
        <color indexed="64"/>
      </top>
      <bottom style="thin">
        <color indexed="64"/>
      </bottom>
      <diagonal/>
    </border>
    <border>
      <left/>
      <right style="thick">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thick">
        <color indexed="64"/>
      </right>
      <top style="medium">
        <color indexed="64"/>
      </top>
      <bottom style="hair">
        <color indexed="64"/>
      </bottom>
      <diagonal/>
    </border>
    <border>
      <left style="medium">
        <color indexed="64"/>
      </left>
      <right/>
      <top style="hair">
        <color indexed="64"/>
      </top>
      <bottom style="hair">
        <color indexed="64"/>
      </bottom>
      <diagonal/>
    </border>
    <border>
      <left/>
      <right style="thick">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ck">
        <color indexed="64"/>
      </right>
      <top style="hair">
        <color indexed="64"/>
      </top>
      <bottom style="medium">
        <color indexed="64"/>
      </bottom>
      <diagonal/>
    </border>
    <border>
      <left/>
      <right style="thick">
        <color indexed="64"/>
      </right>
      <top/>
      <bottom/>
      <diagonal/>
    </border>
    <border>
      <left/>
      <right/>
      <top style="medium">
        <color auto="1"/>
      </top>
      <bottom style="hair">
        <color auto="1"/>
      </bottom>
      <diagonal/>
    </border>
    <border>
      <left/>
      <right style="medium">
        <color auto="1"/>
      </right>
      <top style="medium">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thick">
        <color indexed="64"/>
      </right>
      <top/>
      <bottom style="medium">
        <color indexed="64"/>
      </bottom>
      <diagonal/>
    </border>
    <border>
      <left/>
      <right style="thick">
        <color indexed="64"/>
      </right>
      <top style="medium">
        <color indexed="64"/>
      </top>
      <bottom/>
      <diagonal/>
    </border>
    <border>
      <left style="thick">
        <color indexed="64"/>
      </left>
      <right style="thick">
        <color indexed="64"/>
      </right>
      <top style="medium">
        <color indexed="64"/>
      </top>
      <bottom/>
      <diagonal/>
    </border>
    <border>
      <left style="thick">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ck">
        <color indexed="64"/>
      </left>
      <right style="hair">
        <color indexed="64"/>
      </right>
      <top/>
      <bottom/>
      <diagonal/>
    </border>
    <border>
      <left style="hair">
        <color indexed="64"/>
      </left>
      <right style="medium">
        <color indexed="64"/>
      </right>
      <top/>
      <bottom/>
      <diagonal/>
    </border>
    <border>
      <left style="thick">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dotted">
        <color indexed="64"/>
      </left>
      <right style="dotted">
        <color indexed="64"/>
      </right>
      <top/>
      <bottom style="medium">
        <color rgb="FF000000"/>
      </bottom>
      <diagonal/>
    </border>
    <border>
      <left style="dotted">
        <color indexed="64"/>
      </left>
      <right style="medium">
        <color rgb="FF000000"/>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3">
    <xf numFmtId="0" fontId="0" fillId="0" borderId="0"/>
    <xf numFmtId="0" fontId="3" fillId="0" borderId="0"/>
    <xf numFmtId="0" fontId="6" fillId="0" borderId="0" applyNumberFormat="0" applyFill="0" applyBorder="0" applyAlignment="0" applyProtection="0"/>
  </cellStyleXfs>
  <cellXfs count="346">
    <xf numFmtId="0" fontId="0" fillId="0" borderId="0" xfId="0"/>
    <xf numFmtId="0" fontId="0" fillId="0" borderId="0" xfId="0" applyAlignment="1">
      <alignment wrapText="1"/>
    </xf>
    <xf numFmtId="0" fontId="0" fillId="0" borderId="20" xfId="0" applyBorder="1"/>
    <xf numFmtId="0" fontId="6" fillId="0" borderId="21" xfId="2" applyBorder="1"/>
    <xf numFmtId="0" fontId="0" fillId="0" borderId="22" xfId="0" applyBorder="1"/>
    <xf numFmtId="0" fontId="0" fillId="0" borderId="0" xfId="0" applyAlignment="1">
      <alignment horizontal="center"/>
    </xf>
    <xf numFmtId="0" fontId="8" fillId="0" borderId="0" xfId="0" applyFont="1"/>
    <xf numFmtId="2" fontId="0" fillId="0" borderId="0" xfId="0" applyNumberFormat="1" applyAlignment="1">
      <alignment horizontal="center" vertical="center"/>
    </xf>
    <xf numFmtId="0" fontId="13" fillId="0" borderId="39" xfId="0" applyFont="1" applyBorder="1" applyAlignment="1">
      <alignment horizontal="center" vertical="center"/>
    </xf>
    <xf numFmtId="0" fontId="13" fillId="4" borderId="39" xfId="0" applyFont="1" applyFill="1" applyBorder="1" applyAlignment="1">
      <alignment horizontal="center" vertical="center"/>
    </xf>
    <xf numFmtId="0" fontId="13" fillId="0" borderId="38" xfId="0" applyFont="1" applyBorder="1" applyAlignment="1">
      <alignment horizontal="center" vertical="center"/>
    </xf>
    <xf numFmtId="0" fontId="8" fillId="7" borderId="40" xfId="0" applyFont="1" applyFill="1" applyBorder="1" applyAlignment="1">
      <alignment horizontal="center"/>
    </xf>
    <xf numFmtId="0" fontId="8" fillId="7" borderId="41" xfId="0" applyFont="1" applyFill="1" applyBorder="1" applyAlignment="1">
      <alignment horizontal="center"/>
    </xf>
    <xf numFmtId="0" fontId="0" fillId="0" borderId="18" xfId="0" applyBorder="1"/>
    <xf numFmtId="0" fontId="6" fillId="0" borderId="19" xfId="2" applyBorder="1"/>
    <xf numFmtId="0" fontId="6" fillId="0" borderId="23" xfId="2" applyBorder="1"/>
    <xf numFmtId="0" fontId="13" fillId="6" borderId="24" xfId="0" applyFont="1" applyFill="1" applyBorder="1" applyAlignment="1">
      <alignment horizontal="center" vertical="center"/>
    </xf>
    <xf numFmtId="0" fontId="13" fillId="6" borderId="33"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9" fillId="2" borderId="34" xfId="0" applyFont="1" applyFill="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2" fontId="0" fillId="0" borderId="29" xfId="0" applyNumberFormat="1" applyBorder="1" applyAlignment="1">
      <alignment horizontal="center" vertical="center"/>
    </xf>
    <xf numFmtId="2" fontId="0" fillId="0" borderId="32" xfId="0" applyNumberFormat="1" applyBorder="1" applyAlignment="1">
      <alignment horizontal="center" vertical="center"/>
    </xf>
    <xf numFmtId="2" fontId="0" fillId="0" borderId="26" xfId="0" applyNumberFormat="1" applyBorder="1" applyAlignment="1">
      <alignment horizontal="center" vertical="center"/>
    </xf>
    <xf numFmtId="2" fontId="0" fillId="0" borderId="33" xfId="0" applyNumberFormat="1" applyBorder="1" applyAlignment="1">
      <alignment horizontal="center" vertical="center"/>
    </xf>
    <xf numFmtId="2" fontId="0" fillId="0" borderId="39" xfId="0" applyNumberFormat="1" applyBorder="1" applyAlignment="1">
      <alignment horizontal="center" vertical="center"/>
    </xf>
    <xf numFmtId="2" fontId="0" fillId="0" borderId="38" xfId="0" applyNumberFormat="1" applyBorder="1" applyAlignment="1">
      <alignment horizontal="center" vertical="center"/>
    </xf>
    <xf numFmtId="2" fontId="0" fillId="0" borderId="59" xfId="0" applyNumberFormat="1" applyBorder="1" applyAlignment="1">
      <alignment horizontal="center" vertical="center"/>
    </xf>
    <xf numFmtId="2" fontId="0" fillId="0" borderId="60" xfId="0" applyNumberFormat="1" applyBorder="1" applyAlignment="1">
      <alignment horizontal="center" vertical="center"/>
    </xf>
    <xf numFmtId="2" fontId="0" fillId="0" borderId="61" xfId="0" applyNumberFormat="1" applyBorder="1" applyAlignment="1">
      <alignment horizontal="center" vertical="center"/>
    </xf>
    <xf numFmtId="0" fontId="4" fillId="4" borderId="81" xfId="0" applyFont="1" applyFill="1" applyBorder="1" applyAlignment="1">
      <alignment horizontal="center" vertical="center"/>
    </xf>
    <xf numFmtId="0" fontId="5" fillId="0" borderId="74" xfId="0" applyFont="1" applyBorder="1" applyAlignment="1">
      <alignment vertical="center"/>
    </xf>
    <xf numFmtId="0" fontId="5" fillId="0" borderId="75" xfId="0" applyFont="1" applyBorder="1" applyAlignment="1">
      <alignment vertical="center"/>
    </xf>
    <xf numFmtId="0" fontId="0" fillId="0" borderId="75" xfId="0" applyBorder="1" applyAlignment="1">
      <alignment vertical="center"/>
    </xf>
    <xf numFmtId="0" fontId="5" fillId="0" borderId="30" xfId="0" applyFont="1" applyBorder="1" applyAlignment="1">
      <alignment vertical="center"/>
    </xf>
    <xf numFmtId="0" fontId="11" fillId="0" borderId="37" xfId="0" applyFont="1" applyBorder="1" applyAlignment="1" applyProtection="1">
      <alignment horizontal="left" vertical="center" wrapText="1"/>
      <protection locked="0"/>
    </xf>
    <xf numFmtId="0" fontId="18" fillId="0" borderId="0" xfId="0" applyFont="1" applyAlignment="1">
      <alignment vertical="center"/>
    </xf>
    <xf numFmtId="0" fontId="18" fillId="0" borderId="0" xfId="0" applyFont="1"/>
    <xf numFmtId="0" fontId="20" fillId="12" borderId="91" xfId="0" applyFont="1" applyFill="1" applyBorder="1" applyAlignment="1">
      <alignment horizontal="center" vertical="center" wrapText="1" readingOrder="1"/>
    </xf>
    <xf numFmtId="0" fontId="22" fillId="0" borderId="0" xfId="2" applyFont="1" applyAlignment="1">
      <alignment vertical="center"/>
    </xf>
    <xf numFmtId="0" fontId="13" fillId="0" borderId="0" xfId="0" applyFont="1" applyAlignment="1">
      <alignment vertical="center"/>
    </xf>
    <xf numFmtId="0" fontId="18" fillId="0" borderId="0" xfId="0" applyFont="1" applyAlignment="1">
      <alignment horizontal="right" vertical="center"/>
    </xf>
    <xf numFmtId="0" fontId="6" fillId="0" borderId="0" xfId="2"/>
    <xf numFmtId="164" fontId="18" fillId="0" borderId="0" xfId="0" applyNumberFormat="1" applyFont="1" applyAlignment="1">
      <alignment vertical="center"/>
    </xf>
    <xf numFmtId="0" fontId="0" fillId="0" borderId="0" xfId="0" applyProtection="1">
      <protection locked="0"/>
    </xf>
    <xf numFmtId="0" fontId="9" fillId="2" borderId="36" xfId="0" applyFont="1" applyFill="1" applyBorder="1" applyAlignment="1">
      <alignment horizontal="right" vertical="center" wrapText="1"/>
    </xf>
    <xf numFmtId="164" fontId="9" fillId="2" borderId="36" xfId="0" applyNumberFormat="1" applyFont="1" applyFill="1" applyBorder="1" applyAlignment="1">
      <alignment horizontal="left" vertical="center" wrapText="1"/>
    </xf>
    <xf numFmtId="0" fontId="0" fillId="0" borderId="96" xfId="0" applyBorder="1" applyAlignment="1">
      <alignment vertical="center"/>
    </xf>
    <xf numFmtId="164" fontId="11" fillId="0" borderId="97" xfId="0" applyNumberFormat="1" applyFont="1" applyBorder="1" applyAlignment="1">
      <alignment horizontal="center" vertical="center"/>
    </xf>
    <xf numFmtId="164" fontId="11" fillId="0" borderId="99" xfId="0" applyNumberFormat="1" applyFont="1" applyBorder="1" applyAlignment="1">
      <alignment horizontal="center" vertical="center"/>
    </xf>
    <xf numFmtId="0" fontId="10" fillId="0" borderId="35" xfId="0" applyFont="1" applyBorder="1" applyAlignment="1" applyProtection="1">
      <alignment horizontal="center" vertical="center" wrapText="1"/>
      <protection locked="0"/>
    </xf>
    <xf numFmtId="0" fontId="10" fillId="0" borderId="42" xfId="0" applyFont="1" applyBorder="1" applyAlignment="1" applyProtection="1">
      <alignment horizontal="center" vertical="center" wrapText="1"/>
      <protection locked="0"/>
    </xf>
    <xf numFmtId="0" fontId="16" fillId="9" borderId="42" xfId="0" applyFont="1" applyFill="1" applyBorder="1" applyAlignment="1" applyProtection="1">
      <alignment horizontal="center" vertical="center" wrapText="1"/>
      <protection locked="0"/>
    </xf>
    <xf numFmtId="0" fontId="16" fillId="9" borderId="35" xfId="0" applyFont="1" applyFill="1" applyBorder="1" applyAlignment="1" applyProtection="1">
      <alignment horizontal="center" vertical="center" wrapText="1"/>
      <protection locked="0"/>
    </xf>
    <xf numFmtId="0" fontId="16" fillId="8" borderId="42" xfId="0" applyFont="1" applyFill="1" applyBorder="1" applyAlignment="1" applyProtection="1">
      <alignment horizontal="center" vertical="center" wrapText="1"/>
      <protection locked="0"/>
    </xf>
    <xf numFmtId="0" fontId="10" fillId="8" borderId="43" xfId="0" applyFont="1" applyFill="1" applyBorder="1" applyAlignment="1">
      <alignment horizontal="center" vertical="center" wrapText="1"/>
    </xf>
    <xf numFmtId="0" fontId="16" fillId="8" borderId="43" xfId="0" applyFont="1" applyFill="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9" fillId="2" borderId="35" xfId="0" applyFont="1" applyFill="1" applyBorder="1" applyAlignment="1">
      <alignment horizontal="center" vertical="center" wrapText="1"/>
    </xf>
    <xf numFmtId="0" fontId="9" fillId="2" borderId="35" xfId="0" applyFont="1" applyFill="1" applyBorder="1" applyAlignment="1" applyProtection="1">
      <alignment horizontal="center" vertical="center" wrapText="1"/>
      <protection locked="0"/>
    </xf>
    <xf numFmtId="0" fontId="10" fillId="0" borderId="108" xfId="0" applyFont="1" applyBorder="1" applyAlignment="1" applyProtection="1">
      <alignment horizontal="center" vertical="center" wrapText="1"/>
      <protection locked="0"/>
    </xf>
    <xf numFmtId="0" fontId="10" fillId="0" borderId="110" xfId="0" applyFont="1" applyBorder="1" applyAlignment="1" applyProtection="1">
      <alignment horizontal="center" vertical="center" wrapText="1"/>
      <protection locked="0"/>
    </xf>
    <xf numFmtId="0" fontId="10" fillId="0" borderId="50" xfId="0" applyFont="1" applyBorder="1" applyAlignment="1" applyProtection="1">
      <alignment horizontal="center" vertical="center" wrapText="1"/>
      <protection locked="0"/>
    </xf>
    <xf numFmtId="0" fontId="10" fillId="0" borderId="65" xfId="0" applyFont="1" applyBorder="1" applyAlignment="1" applyProtection="1">
      <alignment horizontal="center" vertical="center" wrapText="1"/>
      <protection locked="0"/>
    </xf>
    <xf numFmtId="0" fontId="0" fillId="0" borderId="116" xfId="0" applyBorder="1"/>
    <xf numFmtId="2" fontId="0" fillId="0" borderId="0" xfId="0" applyNumberFormat="1"/>
    <xf numFmtId="2" fontId="17" fillId="10" borderId="35" xfId="0" applyNumberFormat="1" applyFont="1" applyFill="1" applyBorder="1" applyAlignment="1">
      <alignment horizontal="center" vertical="center" wrapText="1"/>
    </xf>
    <xf numFmtId="2" fontId="17" fillId="10" borderId="35" xfId="0" applyNumberFormat="1" applyFont="1" applyFill="1" applyBorder="1" applyAlignment="1">
      <alignment horizontal="center" vertical="center"/>
    </xf>
    <xf numFmtId="2" fontId="17" fillId="10" borderId="42" xfId="0" applyNumberFormat="1" applyFont="1" applyFill="1" applyBorder="1" applyAlignment="1">
      <alignment horizontal="center" vertical="center"/>
    </xf>
    <xf numFmtId="2" fontId="17" fillId="10" borderId="43" xfId="0" applyNumberFormat="1" applyFont="1" applyFill="1" applyBorder="1" applyAlignment="1">
      <alignment horizontal="center" vertical="center"/>
    </xf>
    <xf numFmtId="2" fontId="17" fillId="10" borderId="34" xfId="0" applyNumberFormat="1" applyFont="1" applyFill="1" applyBorder="1" applyAlignment="1">
      <alignment horizontal="center" vertical="center" wrapText="1"/>
    </xf>
    <xf numFmtId="0" fontId="10" fillId="0" borderId="43" xfId="0" applyFont="1" applyBorder="1" applyAlignment="1" applyProtection="1">
      <alignment horizontal="center" vertical="center" wrapText="1"/>
      <protection locked="0"/>
    </xf>
    <xf numFmtId="0" fontId="10" fillId="0" borderId="109"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2" fontId="17" fillId="10" borderId="34" xfId="0" applyNumberFormat="1" applyFont="1" applyFill="1" applyBorder="1" applyAlignment="1">
      <alignment horizontal="center" vertical="center"/>
    </xf>
    <xf numFmtId="0" fontId="10" fillId="0" borderId="111" xfId="0" applyFont="1" applyBorder="1" applyAlignment="1" applyProtection="1">
      <alignment horizontal="center" vertical="center" wrapText="1"/>
      <protection locked="0"/>
    </xf>
    <xf numFmtId="0" fontId="10" fillId="0" borderId="107" xfId="0" applyFont="1" applyBorder="1" applyAlignment="1" applyProtection="1">
      <alignment horizontal="center" vertical="center" wrapText="1"/>
      <protection locked="0"/>
    </xf>
    <xf numFmtId="2" fontId="17" fillId="10" borderId="109" xfId="0" applyNumberFormat="1" applyFont="1" applyFill="1" applyBorder="1" applyAlignment="1">
      <alignment horizontal="center" vertical="center"/>
    </xf>
    <xf numFmtId="0" fontId="26" fillId="8" borderId="42" xfId="0" applyFont="1" applyFill="1" applyBorder="1" applyAlignment="1" applyProtection="1">
      <alignment horizontal="center" vertical="center" wrapText="1"/>
      <protection locked="0"/>
    </xf>
    <xf numFmtId="0" fontId="26" fillId="8" borderId="43" xfId="0" applyFont="1" applyFill="1" applyBorder="1" applyAlignment="1" applyProtection="1">
      <alignment horizontal="center" vertical="center" wrapText="1"/>
      <protection locked="0"/>
    </xf>
    <xf numFmtId="0" fontId="16" fillId="9" borderId="43" xfId="0" applyFont="1" applyFill="1" applyBorder="1" applyAlignment="1" applyProtection="1">
      <alignment horizontal="center" vertical="center" wrapText="1"/>
      <protection locked="0"/>
    </xf>
    <xf numFmtId="0" fontId="10" fillId="0" borderId="121" xfId="0" applyFont="1" applyBorder="1" applyAlignment="1" applyProtection="1">
      <alignment horizontal="center" vertical="center" wrapText="1"/>
      <protection locked="0"/>
    </xf>
    <xf numFmtId="0" fontId="0" fillId="0" borderId="2" xfId="0" applyBorder="1"/>
    <xf numFmtId="0" fontId="16" fillId="9" borderId="34" xfId="0" applyFont="1" applyFill="1" applyBorder="1" applyAlignment="1" applyProtection="1">
      <alignment horizontal="center" vertical="center" wrapText="1"/>
      <protection locked="0"/>
    </xf>
    <xf numFmtId="0" fontId="0" fillId="0" borderId="12" xfId="0" applyBorder="1"/>
    <xf numFmtId="0" fontId="19" fillId="4" borderId="124" xfId="0" applyFont="1" applyFill="1" applyBorder="1" applyAlignment="1">
      <alignment horizontal="center" vertical="center" wrapText="1" readingOrder="1"/>
    </xf>
    <xf numFmtId="0" fontId="20" fillId="11" borderId="125" xfId="0" applyFont="1" applyFill="1" applyBorder="1" applyAlignment="1">
      <alignment horizontal="center" vertical="center" wrapText="1" readingOrder="1"/>
    </xf>
    <xf numFmtId="0" fontId="15" fillId="8" borderId="0" xfId="0" applyFont="1" applyFill="1" applyAlignment="1">
      <alignment horizontal="center" vertical="center" wrapText="1"/>
    </xf>
    <xf numFmtId="0" fontId="15" fillId="8" borderId="0" xfId="0" applyFont="1" applyFill="1" applyAlignment="1">
      <alignment vertical="center" wrapText="1"/>
    </xf>
    <xf numFmtId="0" fontId="6" fillId="0" borderId="0" xfId="2" applyAlignment="1"/>
    <xf numFmtId="0" fontId="10" fillId="0" borderId="127" xfId="0" applyFont="1" applyBorder="1" applyAlignment="1" applyProtection="1">
      <alignment horizontal="center" vertical="center" wrapText="1"/>
      <protection locked="0"/>
    </xf>
    <xf numFmtId="0" fontId="29" fillId="2" borderId="130" xfId="0" applyFont="1" applyFill="1" applyBorder="1" applyAlignment="1" applyProtection="1">
      <alignment horizontal="center" vertical="center" wrapText="1"/>
      <protection locked="0"/>
    </xf>
    <xf numFmtId="164" fontId="18" fillId="0" borderId="0" xfId="0" applyNumberFormat="1" applyFont="1" applyAlignment="1">
      <alignment horizontal="left" vertical="center"/>
    </xf>
    <xf numFmtId="0" fontId="15" fillId="20" borderId="43" xfId="0" applyFont="1" applyFill="1" applyBorder="1" applyAlignment="1">
      <alignment horizontal="center" vertical="center" wrapText="1"/>
    </xf>
    <xf numFmtId="0" fontId="13" fillId="20" borderId="66" xfId="0" applyFont="1" applyFill="1" applyBorder="1" applyAlignment="1">
      <alignment horizontal="center" vertical="center" wrapText="1"/>
    </xf>
    <xf numFmtId="0" fontId="13" fillId="20" borderId="53" xfId="0" applyFont="1" applyFill="1" applyBorder="1" applyAlignment="1">
      <alignment horizontal="center" vertical="center" wrapText="1"/>
    </xf>
    <xf numFmtId="0" fontId="13" fillId="20" borderId="58" xfId="0" applyFont="1" applyFill="1" applyBorder="1" applyAlignment="1">
      <alignment horizontal="center" vertical="center" wrapText="1"/>
    </xf>
    <xf numFmtId="0" fontId="13" fillId="20" borderId="57" xfId="0" applyFont="1" applyFill="1" applyBorder="1" applyAlignment="1">
      <alignment horizontal="center" vertical="center" wrapText="1"/>
    </xf>
    <xf numFmtId="0" fontId="13" fillId="20" borderId="46" xfId="0" applyFont="1" applyFill="1" applyBorder="1" applyAlignment="1">
      <alignment horizontal="center" vertical="center" wrapText="1"/>
    </xf>
    <xf numFmtId="0" fontId="13" fillId="20" borderId="24" xfId="0" applyFont="1" applyFill="1" applyBorder="1" applyAlignment="1">
      <alignment horizontal="center" vertical="center" wrapText="1"/>
    </xf>
    <xf numFmtId="2" fontId="0" fillId="20" borderId="54" xfId="0" applyNumberFormat="1" applyFill="1" applyBorder="1" applyAlignment="1">
      <alignment horizontal="center" vertical="center"/>
    </xf>
    <xf numFmtId="0" fontId="13" fillId="20" borderId="27" xfId="0" applyFont="1" applyFill="1" applyBorder="1" applyAlignment="1">
      <alignment horizontal="center" vertical="center" wrapText="1"/>
    </xf>
    <xf numFmtId="2" fontId="0" fillId="20" borderId="55" xfId="0" applyNumberFormat="1" applyFill="1" applyBorder="1" applyAlignment="1">
      <alignment horizontal="center" vertical="center"/>
    </xf>
    <xf numFmtId="0" fontId="13" fillId="20" borderId="30" xfId="0" applyFont="1" applyFill="1" applyBorder="1" applyAlignment="1">
      <alignment horizontal="center" vertical="center" wrapText="1"/>
    </xf>
    <xf numFmtId="2" fontId="0" fillId="20" borderId="56" xfId="0" applyNumberFormat="1" applyFill="1" applyBorder="1" applyAlignment="1">
      <alignment horizontal="center" vertical="center"/>
    </xf>
    <xf numFmtId="0" fontId="32" fillId="0" borderId="35" xfId="0" applyFont="1" applyBorder="1" applyAlignment="1">
      <alignment vertical="center" wrapText="1"/>
    </xf>
    <xf numFmtId="0" fontId="2" fillId="0" borderId="27" xfId="0" applyFont="1" applyBorder="1" applyAlignment="1">
      <alignment horizontal="center" vertical="center"/>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4" borderId="27" xfId="0" applyFont="1" applyFill="1" applyBorder="1" applyAlignment="1">
      <alignment horizontal="center" vertical="center"/>
    </xf>
    <xf numFmtId="0" fontId="2" fillId="4" borderId="28" xfId="0" applyFont="1" applyFill="1" applyBorder="1" applyAlignment="1">
      <alignment horizontal="left" vertical="center" wrapText="1"/>
    </xf>
    <xf numFmtId="0" fontId="2" fillId="4" borderId="29" xfId="0" applyFont="1" applyFill="1" applyBorder="1" applyAlignment="1">
      <alignment horizontal="left" vertical="center" wrapText="1"/>
    </xf>
    <xf numFmtId="0" fontId="2" fillId="0" borderId="30" xfId="0" applyFont="1" applyBorder="1" applyAlignment="1">
      <alignment horizontal="center" vertical="center"/>
    </xf>
    <xf numFmtId="0" fontId="2" fillId="0" borderId="31" xfId="0" applyFont="1" applyBorder="1" applyAlignment="1">
      <alignment horizontal="left" vertical="center" wrapText="1"/>
    </xf>
    <xf numFmtId="0" fontId="2" fillId="20" borderId="75" xfId="0" applyFont="1" applyFill="1" applyBorder="1" applyAlignment="1">
      <alignment vertical="center" wrapText="1"/>
    </xf>
    <xf numFmtId="0" fontId="31" fillId="0" borderId="34" xfId="0" applyFont="1" applyBorder="1" applyAlignment="1">
      <alignment vertical="center" wrapText="1"/>
    </xf>
    <xf numFmtId="0" fontId="31" fillId="14" borderId="118" xfId="0" applyFont="1" applyFill="1" applyBorder="1" applyAlignment="1" applyProtection="1">
      <alignment horizontal="center" vertical="center" wrapText="1"/>
      <protection locked="0"/>
    </xf>
    <xf numFmtId="0" fontId="31" fillId="14" borderId="119" xfId="0" applyFont="1" applyFill="1" applyBorder="1" applyAlignment="1" applyProtection="1">
      <alignment horizontal="center" vertical="center" wrapText="1"/>
      <protection locked="0"/>
    </xf>
    <xf numFmtId="0" fontId="31" fillId="0" borderId="35" xfId="0" applyFont="1" applyBorder="1" applyAlignment="1">
      <alignment horizontal="left" vertical="center" wrapText="1"/>
    </xf>
    <xf numFmtId="0" fontId="35" fillId="0" borderId="35" xfId="0" applyFont="1" applyBorder="1" applyAlignment="1">
      <alignment vertical="center" wrapText="1"/>
    </xf>
    <xf numFmtId="0" fontId="31" fillId="14" borderId="9" xfId="0" applyFont="1" applyFill="1" applyBorder="1" applyAlignment="1" applyProtection="1">
      <alignment horizontal="center" vertical="center" wrapText="1"/>
      <protection locked="0"/>
    </xf>
    <xf numFmtId="0" fontId="31" fillId="0" borderId="35" xfId="0" applyFont="1" applyBorder="1" applyAlignment="1">
      <alignment vertical="center" wrapText="1"/>
    </xf>
    <xf numFmtId="0" fontId="31" fillId="14" borderId="117" xfId="0" applyFont="1" applyFill="1" applyBorder="1" applyAlignment="1" applyProtection="1">
      <alignment horizontal="center" vertical="center" wrapText="1"/>
      <protection locked="0"/>
    </xf>
    <xf numFmtId="0" fontId="32" fillId="0" borderId="112" xfId="0" applyFont="1" applyBorder="1" applyAlignment="1">
      <alignment vertical="center" wrapText="1"/>
    </xf>
    <xf numFmtId="0" fontId="36" fillId="0" borderId="34" xfId="0" applyFont="1" applyBorder="1" applyAlignment="1">
      <alignment vertical="center" wrapText="1"/>
    </xf>
    <xf numFmtId="0" fontId="35" fillId="0" borderId="35" xfId="0" applyFont="1" applyBorder="1" applyAlignment="1">
      <alignment horizontal="left" vertical="center" wrapText="1"/>
    </xf>
    <xf numFmtId="0" fontId="39" fillId="9" borderId="34" xfId="0" applyFont="1" applyFill="1" applyBorder="1" applyAlignment="1">
      <alignment vertical="center" wrapText="1"/>
    </xf>
    <xf numFmtId="0" fontId="31" fillId="0" borderId="35" xfId="0" applyFont="1" applyBorder="1" applyAlignment="1" applyProtection="1">
      <alignment horizontal="left" vertical="center" wrapText="1"/>
      <protection locked="0"/>
    </xf>
    <xf numFmtId="0" fontId="36" fillId="15" borderId="43" xfId="0" applyFont="1" applyFill="1" applyBorder="1" applyAlignment="1" applyProtection="1">
      <alignment horizontal="center" vertical="center" wrapText="1"/>
      <protection locked="0"/>
    </xf>
    <xf numFmtId="0" fontId="32" fillId="0" borderId="34" xfId="0" applyFont="1" applyBorder="1" applyAlignment="1">
      <alignment vertical="center" wrapText="1"/>
    </xf>
    <xf numFmtId="0" fontId="41" fillId="9" borderId="34" xfId="0" applyFont="1" applyFill="1" applyBorder="1" applyAlignment="1">
      <alignment vertical="center" wrapText="1"/>
    </xf>
    <xf numFmtId="0" fontId="41" fillId="9" borderId="113" xfId="0" applyFont="1" applyFill="1" applyBorder="1" applyAlignment="1">
      <alignment vertical="center" wrapText="1"/>
    </xf>
    <xf numFmtId="0" fontId="40" fillId="9" borderId="35" xfId="0" applyFont="1" applyFill="1" applyBorder="1" applyAlignment="1">
      <alignment horizontal="left" vertical="center" wrapText="1"/>
    </xf>
    <xf numFmtId="0" fontId="41" fillId="9" borderId="115" xfId="0" applyFont="1" applyFill="1" applyBorder="1" applyAlignment="1">
      <alignment vertical="center" wrapText="1"/>
    </xf>
    <xf numFmtId="0" fontId="40" fillId="9" borderId="113" xfId="0" applyFont="1" applyFill="1" applyBorder="1" applyAlignment="1">
      <alignment vertical="center" wrapText="1"/>
    </xf>
    <xf numFmtId="0" fontId="35" fillId="0" borderId="34" xfId="0" applyFont="1" applyBorder="1" applyAlignment="1">
      <alignment horizontal="left" vertical="center" wrapText="1"/>
    </xf>
    <xf numFmtId="0" fontId="31" fillId="16" borderId="34" xfId="0" applyFont="1" applyFill="1" applyBorder="1" applyAlignment="1" applyProtection="1">
      <alignment horizontal="center" vertical="center" wrapText="1"/>
      <protection locked="0"/>
    </xf>
    <xf numFmtId="0" fontId="31" fillId="0" borderId="34" xfId="0" applyFont="1" applyBorder="1" applyAlignment="1" applyProtection="1">
      <alignment horizontal="left" vertical="center" wrapText="1"/>
      <protection locked="0"/>
    </xf>
    <xf numFmtId="0" fontId="31" fillId="0" borderId="43" xfId="0" applyFont="1" applyBorder="1" applyAlignment="1">
      <alignment vertical="center" wrapText="1"/>
    </xf>
    <xf numFmtId="0" fontId="40" fillId="9" borderId="34" xfId="0" applyFont="1" applyFill="1" applyBorder="1" applyAlignment="1">
      <alignment vertical="center" wrapText="1"/>
    </xf>
    <xf numFmtId="0" fontId="31" fillId="8" borderId="35" xfId="0" applyFont="1" applyFill="1" applyBorder="1" applyAlignment="1">
      <alignment horizontal="left" vertical="center" wrapText="1"/>
    </xf>
    <xf numFmtId="0" fontId="31" fillId="8" borderId="35" xfId="0" applyFont="1" applyFill="1" applyBorder="1" applyAlignment="1">
      <alignment vertical="center" wrapText="1"/>
    </xf>
    <xf numFmtId="0" fontId="35" fillId="8" borderId="34" xfId="0" applyFont="1" applyFill="1" applyBorder="1" applyAlignment="1">
      <alignment vertical="center" wrapText="1"/>
    </xf>
    <xf numFmtId="0" fontId="41" fillId="9" borderId="112" xfId="0" applyFont="1" applyFill="1" applyBorder="1" applyAlignment="1">
      <alignment vertical="center" wrapText="1"/>
    </xf>
    <xf numFmtId="0" fontId="40" fillId="9" borderId="43" xfId="0" applyFont="1" applyFill="1" applyBorder="1" applyAlignment="1">
      <alignment vertical="center" wrapText="1"/>
    </xf>
    <xf numFmtId="0" fontId="40" fillId="9" borderId="114" xfId="0" applyFont="1" applyFill="1" applyBorder="1" applyAlignment="1">
      <alignment vertical="center" wrapText="1"/>
    </xf>
    <xf numFmtId="0" fontId="31" fillId="17" borderId="43" xfId="0" applyFont="1" applyFill="1" applyBorder="1" applyAlignment="1" applyProtection="1">
      <alignment horizontal="center" vertical="center" wrapText="1"/>
      <protection locked="0"/>
    </xf>
    <xf numFmtId="0" fontId="31" fillId="18" borderId="35" xfId="0" applyFont="1" applyFill="1" applyBorder="1" applyAlignment="1" applyProtection="1">
      <alignment horizontal="center" vertical="center" wrapText="1"/>
      <protection locked="0"/>
    </xf>
    <xf numFmtId="0" fontId="32" fillId="0" borderId="50" xfId="0" applyFont="1" applyBorder="1" applyAlignment="1">
      <alignment vertical="center" wrapText="1"/>
    </xf>
    <xf numFmtId="0" fontId="31" fillId="18" borderId="34" xfId="0" applyFont="1" applyFill="1" applyBorder="1" applyAlignment="1" applyProtection="1">
      <alignment horizontal="center" vertical="center" wrapText="1"/>
      <protection locked="0"/>
    </xf>
    <xf numFmtId="0" fontId="35" fillId="0" borderId="109" xfId="0" applyFont="1" applyBorder="1" applyAlignment="1">
      <alignment vertical="center" wrapText="1"/>
    </xf>
    <xf numFmtId="0" fontId="31" fillId="19" borderId="120" xfId="0" applyFont="1" applyFill="1" applyBorder="1" applyAlignment="1" applyProtection="1">
      <alignment horizontal="center" vertical="center" wrapText="1"/>
      <protection locked="0"/>
    </xf>
    <xf numFmtId="0" fontId="32" fillId="0" borderId="107" xfId="0" applyFont="1" applyBorder="1" applyAlignment="1">
      <alignment vertical="center" wrapText="1"/>
    </xf>
    <xf numFmtId="0" fontId="2" fillId="20" borderId="154" xfId="0" applyFont="1" applyFill="1" applyBorder="1" applyAlignment="1">
      <alignment vertical="center" wrapText="1"/>
    </xf>
    <xf numFmtId="0" fontId="2" fillId="0" borderId="155" xfId="0" applyFont="1" applyBorder="1" applyAlignment="1">
      <alignment horizontal="left" vertical="center" wrapText="1"/>
    </xf>
    <xf numFmtId="0" fontId="42" fillId="4" borderId="126" xfId="0" applyFont="1" applyFill="1" applyBorder="1" applyAlignment="1">
      <alignment horizontal="left" vertical="center" wrapText="1" readingOrder="1"/>
    </xf>
    <xf numFmtId="0" fontId="44" fillId="11" borderId="89" xfId="0" applyFont="1" applyFill="1" applyBorder="1" applyAlignment="1">
      <alignment horizontal="left" vertical="center" wrapText="1" readingOrder="1"/>
    </xf>
    <xf numFmtId="0" fontId="46" fillId="12" borderId="90" xfId="0" applyFont="1" applyFill="1" applyBorder="1" applyAlignment="1">
      <alignment horizontal="left" vertical="center" wrapText="1" readingOrder="1"/>
    </xf>
    <xf numFmtId="0" fontId="53" fillId="0" borderId="0" xfId="0" applyFont="1" applyAlignment="1">
      <alignment vertical="center"/>
    </xf>
    <xf numFmtId="0" fontId="58" fillId="19" borderId="8" xfId="1" applyFont="1" applyFill="1" applyBorder="1" applyAlignment="1">
      <alignment horizontal="center" vertical="center"/>
    </xf>
    <xf numFmtId="0" fontId="8" fillId="8" borderId="67" xfId="0" applyFont="1" applyFill="1" applyBorder="1"/>
    <xf numFmtId="0" fontId="0" fillId="8" borderId="28" xfId="0" applyFill="1" applyBorder="1"/>
    <xf numFmtId="0" fontId="0" fillId="8" borderId="28" xfId="0" applyFill="1" applyBorder="1" applyAlignment="1">
      <alignment wrapText="1"/>
    </xf>
    <xf numFmtId="0" fontId="0" fillId="8" borderId="68" xfId="0" applyFill="1" applyBorder="1" applyAlignment="1">
      <alignment wrapText="1"/>
    </xf>
    <xf numFmtId="0" fontId="8" fillId="8" borderId="69" xfId="0" applyFont="1" applyFill="1" applyBorder="1"/>
    <xf numFmtId="0" fontId="0" fillId="8" borderId="70" xfId="0" applyFill="1" applyBorder="1"/>
    <xf numFmtId="0" fontId="0" fillId="8" borderId="70" xfId="0" applyFill="1" applyBorder="1" applyAlignment="1">
      <alignment wrapText="1"/>
    </xf>
    <xf numFmtId="0" fontId="0" fillId="8" borderId="71" xfId="0" applyFill="1" applyBorder="1" applyAlignment="1">
      <alignment wrapText="1"/>
    </xf>
    <xf numFmtId="0" fontId="2" fillId="4" borderId="39" xfId="0" applyFont="1" applyFill="1" applyBorder="1" applyAlignment="1">
      <alignment horizontal="center" vertical="center"/>
    </xf>
    <xf numFmtId="0" fontId="56" fillId="0" borderId="0" xfId="0" applyFont="1" applyAlignment="1">
      <alignment horizontal="left"/>
    </xf>
    <xf numFmtId="0" fontId="2" fillId="0" borderId="0" xfId="0" applyFont="1" applyAlignment="1">
      <alignment horizontal="left"/>
    </xf>
    <xf numFmtId="0" fontId="11" fillId="0" borderId="84" xfId="0" applyFont="1" applyBorder="1" applyAlignment="1">
      <alignment horizontal="left" vertical="center"/>
    </xf>
    <xf numFmtId="0" fontId="11" fillId="0" borderId="100" xfId="0" applyFont="1" applyBorder="1" applyAlignment="1">
      <alignment horizontal="left" vertical="center"/>
    </xf>
    <xf numFmtId="0" fontId="11" fillId="0" borderId="104" xfId="0" applyFont="1" applyBorder="1" applyAlignment="1">
      <alignment horizontal="left" vertical="center"/>
    </xf>
    <xf numFmtId="0" fontId="11" fillId="0" borderId="105" xfId="0" applyFont="1" applyBorder="1" applyAlignment="1">
      <alignment horizontal="left" vertical="center"/>
    </xf>
    <xf numFmtId="0" fontId="11" fillId="0" borderId="106" xfId="0" applyFont="1" applyBorder="1" applyAlignment="1">
      <alignment horizontal="left" vertical="center"/>
    </xf>
    <xf numFmtId="0" fontId="0" fillId="3" borderId="9" xfId="0" applyFill="1" applyBorder="1" applyAlignment="1">
      <alignment horizontal="center"/>
    </xf>
    <xf numFmtId="0" fontId="0" fillId="3" borderId="0" xfId="0" applyFill="1" applyAlignment="1">
      <alignment horizontal="center"/>
    </xf>
    <xf numFmtId="0" fontId="0" fillId="3" borderId="7" xfId="0" applyFill="1" applyBorder="1" applyAlignment="1">
      <alignment horizontal="center"/>
    </xf>
    <xf numFmtId="0" fontId="34"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6"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left" vertical="center"/>
    </xf>
    <xf numFmtId="164" fontId="4" fillId="0" borderId="56" xfId="0" applyNumberFormat="1" applyFont="1" applyBorder="1" applyAlignment="1">
      <alignment horizontal="center" vertical="center" wrapText="1"/>
    </xf>
    <xf numFmtId="164" fontId="4" fillId="0" borderId="79" xfId="0" applyNumberFormat="1" applyFont="1" applyBorder="1" applyAlignment="1">
      <alignment horizontal="center" vertical="center" wrapText="1"/>
    </xf>
    <xf numFmtId="164" fontId="4" fillId="0" borderId="80" xfId="0" applyNumberFormat="1" applyFont="1" applyBorder="1" applyAlignment="1">
      <alignment horizontal="center" vertical="center" wrapText="1"/>
    </xf>
    <xf numFmtId="0" fontId="42" fillId="0" borderId="56" xfId="0" applyFont="1" applyBorder="1" applyAlignment="1">
      <alignment horizontal="left" vertical="center"/>
    </xf>
    <xf numFmtId="0" fontId="5" fillId="0" borderId="38" xfId="0" applyFont="1" applyBorder="1" applyAlignment="1">
      <alignment horizontal="left" vertical="center"/>
    </xf>
    <xf numFmtId="0" fontId="2" fillId="0" borderId="0" xfId="0" applyFont="1" applyAlignment="1">
      <alignment horizontal="left" vertical="center" wrapText="1"/>
    </xf>
    <xf numFmtId="0" fontId="23" fillId="13" borderId="6" xfId="0" applyFont="1" applyFill="1" applyBorder="1" applyAlignment="1">
      <alignment horizontal="center" vertical="center"/>
    </xf>
    <xf numFmtId="0" fontId="23" fillId="13" borderId="85" xfId="0" applyFont="1" applyFill="1" applyBorder="1" applyAlignment="1">
      <alignment horizontal="center" vertical="center"/>
    </xf>
    <xf numFmtId="0" fontId="23" fillId="13" borderId="86" xfId="0" applyFont="1" applyFill="1" applyBorder="1" applyAlignment="1">
      <alignment horizontal="center" vertical="center"/>
    </xf>
    <xf numFmtId="0" fontId="7" fillId="14" borderId="8" xfId="0" applyFont="1" applyFill="1" applyBorder="1" applyAlignment="1">
      <alignment horizontal="left" vertical="center" wrapText="1"/>
    </xf>
    <xf numFmtId="0" fontId="7" fillId="14" borderId="2" xfId="0" applyFont="1" applyFill="1" applyBorder="1" applyAlignment="1">
      <alignment horizontal="left" vertical="center" wrapText="1"/>
    </xf>
    <xf numFmtId="0" fontId="7" fillId="14" borderId="52" xfId="0" applyFont="1" applyFill="1" applyBorder="1" applyAlignment="1">
      <alignment horizontal="left" vertical="center" wrapText="1"/>
    </xf>
    <xf numFmtId="0" fontId="7" fillId="14" borderId="4" xfId="0" applyFont="1" applyFill="1" applyBorder="1" applyAlignment="1">
      <alignment horizontal="left" vertical="center" wrapText="1"/>
    </xf>
    <xf numFmtId="0" fontId="7" fillId="14" borderId="0" xfId="0" applyFont="1" applyFill="1" applyAlignment="1">
      <alignment horizontal="left" vertical="center" wrapText="1"/>
    </xf>
    <xf numFmtId="0" fontId="7" fillId="14" borderId="95" xfId="0" applyFont="1" applyFill="1" applyBorder="1" applyAlignment="1">
      <alignment horizontal="left" vertical="center" wrapText="1"/>
    </xf>
    <xf numFmtId="0" fontId="7" fillId="14" borderId="5" xfId="0" applyFont="1" applyFill="1" applyBorder="1" applyAlignment="1">
      <alignment horizontal="left" vertical="center" wrapText="1"/>
    </xf>
    <xf numFmtId="0" fontId="7" fillId="14" borderId="92" xfId="0" applyFont="1" applyFill="1" applyBorder="1" applyAlignment="1">
      <alignment horizontal="left" vertical="center" wrapText="1"/>
    </xf>
    <xf numFmtId="0" fontId="7" fillId="14" borderId="57" xfId="0" applyFont="1" applyFill="1" applyBorder="1" applyAlignment="1">
      <alignment horizontal="left" vertical="center" wrapText="1"/>
    </xf>
    <xf numFmtId="164" fontId="27" fillId="14" borderId="93" xfId="0" applyNumberFormat="1" applyFont="1" applyFill="1" applyBorder="1" applyAlignment="1" applyProtection="1">
      <alignment horizontal="center" vertical="center"/>
      <protection locked="0"/>
    </xf>
    <xf numFmtId="164" fontId="27" fillId="14" borderId="2" xfId="0" applyNumberFormat="1" applyFont="1" applyFill="1" applyBorder="1" applyAlignment="1" applyProtection="1">
      <alignment horizontal="center" vertical="center"/>
      <protection locked="0"/>
    </xf>
    <xf numFmtId="164" fontId="27" fillId="14" borderId="3" xfId="0" applyNumberFormat="1" applyFont="1" applyFill="1" applyBorder="1" applyAlignment="1" applyProtection="1">
      <alignment horizontal="center" vertical="center"/>
      <protection locked="0"/>
    </xf>
    <xf numFmtId="164" fontId="27" fillId="14" borderId="94" xfId="0" applyNumberFormat="1" applyFont="1" applyFill="1" applyBorder="1" applyAlignment="1" applyProtection="1">
      <alignment horizontal="center" vertical="center"/>
      <protection locked="0"/>
    </xf>
    <xf numFmtId="164" fontId="27" fillId="14" borderId="0" xfId="0" applyNumberFormat="1" applyFont="1" applyFill="1" applyAlignment="1" applyProtection="1">
      <alignment horizontal="center" vertical="center"/>
      <protection locked="0"/>
    </xf>
    <xf numFmtId="164" fontId="27" fillId="14" borderId="1" xfId="0" applyNumberFormat="1" applyFont="1" applyFill="1" applyBorder="1" applyAlignment="1" applyProtection="1">
      <alignment horizontal="center" vertical="center"/>
      <protection locked="0"/>
    </xf>
    <xf numFmtId="164" fontId="27" fillId="14" borderId="53" xfId="0" applyNumberFormat="1" applyFont="1" applyFill="1" applyBorder="1" applyAlignment="1" applyProtection="1">
      <alignment horizontal="center" vertical="center"/>
      <protection locked="0"/>
    </xf>
    <xf numFmtId="164" fontId="27" fillId="14" borderId="92" xfId="0" applyNumberFormat="1" applyFont="1" applyFill="1" applyBorder="1" applyAlignment="1" applyProtection="1">
      <alignment horizontal="center" vertical="center"/>
      <protection locked="0"/>
    </xf>
    <xf numFmtId="164" fontId="27" fillId="14" borderId="64" xfId="0" applyNumberFormat="1" applyFont="1" applyFill="1" applyBorder="1" applyAlignment="1" applyProtection="1">
      <alignment horizontal="center" vertical="center"/>
      <protection locked="0"/>
    </xf>
    <xf numFmtId="0" fontId="49"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6" xfId="0" applyFont="1" applyBorder="1" applyAlignment="1">
      <alignment horizontal="left" vertical="center" wrapText="1"/>
    </xf>
    <xf numFmtId="0" fontId="7" fillId="0" borderId="9"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5" fillId="4" borderId="8"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4" fillId="4" borderId="82"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11" fillId="0" borderId="83" xfId="0" applyFont="1" applyBorder="1" applyAlignment="1">
      <alignment horizontal="left" vertical="center"/>
    </xf>
    <xf numFmtId="0" fontId="11" fillId="0" borderId="98" xfId="0" applyFont="1" applyBorder="1" applyAlignment="1">
      <alignment horizontal="left" vertical="center"/>
    </xf>
    <xf numFmtId="0" fontId="5" fillId="4" borderId="44" xfId="0" applyFont="1" applyFill="1" applyBorder="1" applyAlignment="1">
      <alignment horizontal="center" vertical="center"/>
    </xf>
    <xf numFmtId="0" fontId="5" fillId="4" borderId="76" xfId="0" applyFont="1" applyFill="1" applyBorder="1" applyAlignment="1">
      <alignment horizontal="center" vertical="center"/>
    </xf>
    <xf numFmtId="0" fontId="5" fillId="4" borderId="45" xfId="0" applyFont="1" applyFill="1" applyBorder="1" applyAlignment="1">
      <alignment horizontal="center" vertical="center"/>
    </xf>
    <xf numFmtId="164" fontId="4" fillId="0" borderId="54" xfId="0" applyNumberFormat="1" applyFont="1" applyBorder="1" applyAlignment="1">
      <alignment horizontal="center" vertical="center"/>
    </xf>
    <xf numFmtId="164" fontId="4" fillId="0" borderId="77" xfId="0" applyNumberFormat="1" applyFont="1" applyBorder="1" applyAlignment="1">
      <alignment horizontal="center" vertical="center"/>
    </xf>
    <xf numFmtId="164" fontId="4" fillId="0" borderId="78" xfId="0" applyNumberFormat="1" applyFont="1" applyBorder="1" applyAlignment="1">
      <alignment horizontal="center" vertical="center"/>
    </xf>
    <xf numFmtId="0" fontId="0" fillId="0" borderId="101" xfId="0" applyBorder="1" applyAlignment="1">
      <alignment horizontal="left" vertical="center"/>
    </xf>
    <xf numFmtId="0" fontId="0" fillId="0" borderId="102" xfId="0" applyBorder="1" applyAlignment="1">
      <alignment horizontal="left" vertical="center"/>
    </xf>
    <xf numFmtId="0" fontId="0" fillId="0" borderId="103" xfId="0" applyBorder="1" applyAlignment="1">
      <alignment horizontal="left" vertical="center"/>
    </xf>
    <xf numFmtId="0" fontId="21" fillId="5" borderId="13" xfId="0" applyFont="1" applyFill="1" applyBorder="1" applyAlignment="1">
      <alignment horizontal="center" vertical="center" wrapText="1" readingOrder="1"/>
    </xf>
    <xf numFmtId="0" fontId="21" fillId="5" borderId="88" xfId="0" applyFont="1" applyFill="1" applyBorder="1" applyAlignment="1">
      <alignment horizontal="center" vertical="center" wrapText="1" readingOrder="1"/>
    </xf>
    <xf numFmtId="0" fontId="8" fillId="8" borderId="156" xfId="0" applyFont="1" applyFill="1" applyBorder="1" applyAlignment="1">
      <alignment horizontal="center"/>
    </xf>
    <xf numFmtId="0" fontId="8" fillId="8" borderId="157" xfId="0" applyFont="1" applyFill="1" applyBorder="1" applyAlignment="1">
      <alignment horizontal="center"/>
    </xf>
    <xf numFmtId="0" fontId="8" fillId="8" borderId="158" xfId="0" applyFont="1" applyFill="1" applyBorder="1" applyAlignment="1">
      <alignment horizontal="center"/>
    </xf>
    <xf numFmtId="0" fontId="13" fillId="20" borderId="6" xfId="0" applyFont="1" applyFill="1" applyBorder="1" applyAlignment="1">
      <alignment horizontal="center" vertical="center" wrapText="1"/>
    </xf>
    <xf numFmtId="0" fontId="13" fillId="20" borderId="85" xfId="0" applyFont="1" applyFill="1" applyBorder="1" applyAlignment="1">
      <alignment horizontal="center" vertical="center" wrapText="1"/>
    </xf>
    <xf numFmtId="0" fontId="13" fillId="20" borderId="86" xfId="0" applyFont="1" applyFill="1" applyBorder="1" applyAlignment="1">
      <alignment horizontal="center" vertical="center" wrapText="1"/>
    </xf>
    <xf numFmtId="0" fontId="37" fillId="2" borderId="128" xfId="0" applyFont="1" applyFill="1" applyBorder="1" applyAlignment="1">
      <alignment horizontal="right" vertical="center" wrapText="1"/>
    </xf>
    <xf numFmtId="0" fontId="9" fillId="2" borderId="65" xfId="0" applyFont="1" applyFill="1" applyBorder="1" applyAlignment="1">
      <alignment horizontal="right" vertical="center" wrapText="1"/>
    </xf>
    <xf numFmtId="2" fontId="17" fillId="10" borderId="35" xfId="0" applyNumberFormat="1" applyFont="1" applyFill="1" applyBorder="1" applyAlignment="1">
      <alignment horizontal="center" vertical="center"/>
    </xf>
    <xf numFmtId="2" fontId="17" fillId="10" borderId="42" xfId="0" applyNumberFormat="1" applyFont="1" applyFill="1" applyBorder="1" applyAlignment="1">
      <alignment horizontal="center" vertical="center"/>
    </xf>
    <xf numFmtId="0" fontId="31" fillId="15" borderId="35" xfId="0" applyFont="1" applyFill="1" applyBorder="1" applyAlignment="1" applyProtection="1">
      <alignment horizontal="center" vertical="center" wrapText="1"/>
      <protection locked="0"/>
    </xf>
    <xf numFmtId="0" fontId="10" fillId="15" borderId="42" xfId="0" applyFont="1" applyFill="1" applyBorder="1" applyAlignment="1" applyProtection="1">
      <alignment horizontal="center" vertical="center" wrapText="1"/>
      <protection locked="0"/>
    </xf>
    <xf numFmtId="0" fontId="25" fillId="15" borderId="43" xfId="0" applyFont="1" applyFill="1" applyBorder="1" applyAlignment="1" applyProtection="1">
      <alignment horizontal="center" vertical="center" wrapText="1"/>
      <protection locked="0"/>
    </xf>
    <xf numFmtId="2" fontId="17" fillId="10" borderId="43" xfId="0" applyNumberFormat="1" applyFont="1" applyFill="1" applyBorder="1" applyAlignment="1">
      <alignment horizontal="center" vertical="center"/>
    </xf>
    <xf numFmtId="2" fontId="17" fillId="10" borderId="35" xfId="0" applyNumberFormat="1" applyFont="1" applyFill="1" applyBorder="1" applyAlignment="1">
      <alignment horizontal="center" vertical="center" wrapText="1"/>
    </xf>
    <xf numFmtId="2" fontId="17" fillId="10" borderId="42" xfId="0" applyNumberFormat="1" applyFont="1" applyFill="1" applyBorder="1" applyAlignment="1">
      <alignment horizontal="center" vertical="center" wrapText="1"/>
    </xf>
    <xf numFmtId="2" fontId="17" fillId="10" borderId="43" xfId="0" applyNumberFormat="1" applyFont="1" applyFill="1" applyBorder="1" applyAlignment="1">
      <alignment horizontal="center" vertical="center" wrapText="1"/>
    </xf>
    <xf numFmtId="0" fontId="31" fillId="16" borderId="42" xfId="0" applyFont="1" applyFill="1" applyBorder="1" applyAlignment="1" applyProtection="1">
      <alignment horizontal="center" vertical="center" wrapText="1"/>
      <protection locked="0"/>
    </xf>
    <xf numFmtId="0" fontId="10" fillId="16" borderId="42" xfId="0" applyFont="1" applyFill="1" applyBorder="1" applyAlignment="1" applyProtection="1">
      <alignment horizontal="center" vertical="center" wrapText="1"/>
      <protection locked="0"/>
    </xf>
    <xf numFmtId="0" fontId="31" fillId="8" borderId="35" xfId="0" applyFont="1" applyFill="1" applyBorder="1" applyAlignment="1">
      <alignment vertical="center" wrapText="1"/>
    </xf>
    <xf numFmtId="0" fontId="25" fillId="8" borderId="43" xfId="0" applyFont="1" applyFill="1" applyBorder="1" applyAlignment="1">
      <alignment vertical="center" wrapText="1"/>
    </xf>
    <xf numFmtId="0" fontId="31" fillId="16" borderId="35" xfId="0" applyFont="1" applyFill="1" applyBorder="1" applyAlignment="1" applyProtection="1">
      <alignment horizontal="center" vertical="center" wrapText="1"/>
      <protection locked="0"/>
    </xf>
    <xf numFmtId="0" fontId="25" fillId="16" borderId="42" xfId="0" applyFont="1" applyFill="1" applyBorder="1" applyAlignment="1" applyProtection="1">
      <alignment horizontal="center" vertical="center" wrapText="1"/>
      <protection locked="0"/>
    </xf>
    <xf numFmtId="0" fontId="14" fillId="16" borderId="42" xfId="0" applyFont="1" applyFill="1" applyBorder="1" applyAlignment="1" applyProtection="1">
      <alignment horizontal="center" vertical="center" wrapText="1"/>
      <protection locked="0"/>
    </xf>
    <xf numFmtId="0" fontId="10" fillId="16" borderId="43" xfId="0" applyFont="1" applyFill="1" applyBorder="1" applyAlignment="1" applyProtection="1">
      <alignment horizontal="center" vertical="center" wrapText="1"/>
      <protection locked="0"/>
    </xf>
    <xf numFmtId="0" fontId="32" fillId="0" borderId="35" xfId="0" applyFont="1" applyBorder="1" applyAlignment="1">
      <alignment vertical="center" wrapText="1"/>
    </xf>
    <xf numFmtId="0" fontId="11" fillId="0" borderId="42" xfId="0" applyFont="1" applyBorder="1" applyAlignment="1">
      <alignment vertical="center" wrapText="1"/>
    </xf>
    <xf numFmtId="0" fontId="12" fillId="0" borderId="42" xfId="0" applyFont="1" applyBorder="1" applyAlignment="1">
      <alignment vertical="center" wrapText="1"/>
    </xf>
    <xf numFmtId="2" fontId="17" fillId="10" borderId="34" xfId="0" applyNumberFormat="1" applyFont="1" applyFill="1" applyBorder="1" applyAlignment="1">
      <alignment horizontal="center" vertical="center" wrapText="1"/>
    </xf>
    <xf numFmtId="0" fontId="36" fillId="17" borderId="35" xfId="0" applyFont="1" applyFill="1" applyBorder="1" applyAlignment="1" applyProtection="1">
      <alignment horizontal="center" vertical="center" wrapText="1"/>
      <protection locked="0"/>
    </xf>
    <xf numFmtId="0" fontId="14" fillId="17" borderId="42" xfId="0" applyFont="1" applyFill="1" applyBorder="1" applyAlignment="1" applyProtection="1">
      <alignment horizontal="center" vertical="center" wrapText="1"/>
      <protection locked="0"/>
    </xf>
    <xf numFmtId="0" fontId="14" fillId="17" borderId="43" xfId="0" applyFont="1" applyFill="1" applyBorder="1" applyAlignment="1" applyProtection="1">
      <alignment horizontal="center" vertical="center" wrapText="1"/>
      <protection locked="0"/>
    </xf>
    <xf numFmtId="0" fontId="35" fillId="0" borderId="35" xfId="0" applyFont="1" applyBorder="1" applyAlignment="1">
      <alignment vertical="center" wrapText="1"/>
    </xf>
    <xf numFmtId="0" fontId="13" fillId="20" borderId="87" xfId="0" applyFont="1" applyFill="1" applyBorder="1" applyAlignment="1">
      <alignment horizontal="center" vertical="center" wrapText="1"/>
    </xf>
    <xf numFmtId="0" fontId="13" fillId="20" borderId="62" xfId="0" applyFont="1" applyFill="1" applyBorder="1" applyAlignment="1">
      <alignment horizontal="center" vertical="center" wrapText="1"/>
    </xf>
    <xf numFmtId="0" fontId="24" fillId="14" borderId="8" xfId="0" applyFont="1" applyFill="1" applyBorder="1" applyAlignment="1">
      <alignment horizontal="center" vertical="center"/>
    </xf>
    <xf numFmtId="0" fontId="24" fillId="14" borderId="5" xfId="0" applyFont="1" applyFill="1" applyBorder="1" applyAlignment="1">
      <alignment horizontal="center" vertical="center"/>
    </xf>
    <xf numFmtId="0" fontId="59" fillId="0" borderId="134" xfId="0" applyFont="1" applyBorder="1" applyAlignment="1">
      <alignment horizontal="left"/>
    </xf>
    <xf numFmtId="0" fontId="59" fillId="0" borderId="132" xfId="0" applyFont="1" applyBorder="1" applyAlignment="1">
      <alignment horizontal="left"/>
    </xf>
    <xf numFmtId="0" fontId="59" fillId="0" borderId="136" xfId="0" applyFont="1" applyBorder="1" applyAlignment="1">
      <alignment horizontal="left"/>
    </xf>
    <xf numFmtId="0" fontId="59" fillId="0" borderId="6" xfId="0" applyFont="1" applyBorder="1" applyAlignment="1">
      <alignment horizontal="left"/>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164" fontId="24" fillId="14" borderId="2" xfId="0" applyNumberFormat="1" applyFont="1" applyFill="1" applyBorder="1" applyAlignment="1">
      <alignment horizontal="center" vertical="center"/>
    </xf>
    <xf numFmtId="164" fontId="24" fillId="14" borderId="3" xfId="0" applyNumberFormat="1" applyFont="1" applyFill="1" applyBorder="1" applyAlignment="1">
      <alignment horizontal="center" vertical="center"/>
    </xf>
    <xf numFmtId="164" fontId="24" fillId="14" borderId="92" xfId="0" applyNumberFormat="1" applyFont="1" applyFill="1" applyBorder="1" applyAlignment="1">
      <alignment horizontal="center" vertical="center"/>
    </xf>
    <xf numFmtId="164" fontId="24" fillId="14" borderId="64" xfId="0" applyNumberFormat="1" applyFont="1" applyFill="1" applyBorder="1" applyAlignment="1">
      <alignment horizontal="center" vertical="center"/>
    </xf>
    <xf numFmtId="0" fontId="58" fillId="14" borderId="8" xfId="1" applyFont="1" applyFill="1" applyBorder="1" applyAlignment="1">
      <alignment horizontal="center" vertical="center"/>
    </xf>
    <xf numFmtId="0" fontId="58" fillId="14" borderId="4" xfId="1" applyFont="1" applyFill="1" applyBorder="1" applyAlignment="1">
      <alignment horizontal="center" vertical="center"/>
    </xf>
    <xf numFmtId="0" fontId="58" fillId="17" borderId="8" xfId="1" applyFont="1" applyFill="1" applyBorder="1" applyAlignment="1">
      <alignment horizontal="center" vertical="center"/>
    </xf>
    <xf numFmtId="0" fontId="58" fillId="17" borderId="4" xfId="1" applyFont="1" applyFill="1" applyBorder="1" applyAlignment="1">
      <alignment horizontal="center" vertical="center"/>
    </xf>
    <xf numFmtId="0" fontId="58" fillId="18" borderId="8" xfId="1" applyFont="1" applyFill="1" applyBorder="1" applyAlignment="1">
      <alignment horizontal="center" vertical="center"/>
    </xf>
    <xf numFmtId="0" fontId="58" fillId="18" borderId="4" xfId="1" applyFont="1" applyFill="1" applyBorder="1" applyAlignment="1">
      <alignment horizontal="center" vertical="center"/>
    </xf>
    <xf numFmtId="0" fontId="5" fillId="0" borderId="63" xfId="0" applyFont="1" applyBorder="1" applyAlignment="1">
      <alignment horizontal="center" vertical="center"/>
    </xf>
    <xf numFmtId="0" fontId="5" fillId="0" borderId="60" xfId="0" applyFont="1" applyBorder="1" applyAlignment="1">
      <alignment horizontal="center" vertical="center"/>
    </xf>
    <xf numFmtId="2" fontId="28" fillId="0" borderId="51" xfId="0" applyNumberFormat="1" applyFont="1" applyBorder="1" applyAlignment="1">
      <alignment horizontal="center" vertical="center"/>
    </xf>
    <xf numFmtId="2" fontId="28" fillId="0" borderId="129" xfId="0" applyNumberFormat="1" applyFont="1" applyBorder="1" applyAlignment="1">
      <alignment horizontal="center" vertical="center"/>
    </xf>
    <xf numFmtId="0" fontId="58" fillId="15" borderId="8" xfId="1" applyFont="1" applyFill="1" applyBorder="1" applyAlignment="1">
      <alignment horizontal="center" vertical="center"/>
    </xf>
    <xf numFmtId="0" fontId="58" fillId="15" borderId="4" xfId="1" applyFont="1" applyFill="1" applyBorder="1" applyAlignment="1">
      <alignment horizontal="center" vertical="center"/>
    </xf>
    <xf numFmtId="0" fontId="58" fillId="16" borderId="8" xfId="1" applyFont="1" applyFill="1" applyBorder="1" applyAlignment="1">
      <alignment horizontal="center" vertical="center"/>
    </xf>
    <xf numFmtId="0" fontId="58" fillId="16" borderId="4" xfId="1" applyFont="1" applyFill="1" applyBorder="1" applyAlignment="1">
      <alignment horizontal="center" vertical="center"/>
    </xf>
    <xf numFmtId="0" fontId="5" fillId="0" borderId="132" xfId="0" applyFont="1" applyBorder="1" applyAlignment="1">
      <alignment horizontal="center" vertical="center" wrapText="1"/>
    </xf>
    <xf numFmtId="0" fontId="5" fillId="0" borderId="139" xfId="0" applyFont="1" applyBorder="1" applyAlignment="1">
      <alignment horizontal="center" vertical="center" wrapText="1"/>
    </xf>
    <xf numFmtId="0" fontId="5" fillId="0" borderId="140" xfId="0" applyFont="1" applyBorder="1" applyAlignment="1">
      <alignment horizontal="center" vertical="center" wrapText="1"/>
    </xf>
    <xf numFmtId="0" fontId="5" fillId="0" borderId="134" xfId="0" applyFont="1" applyBorder="1" applyAlignment="1">
      <alignment horizontal="center" vertical="center" wrapText="1"/>
    </xf>
    <xf numFmtId="0" fontId="5" fillId="0" borderId="141" xfId="0" applyFont="1" applyBorder="1" applyAlignment="1">
      <alignment horizontal="center" vertical="center" wrapText="1"/>
    </xf>
    <xf numFmtId="0" fontId="5" fillId="0" borderId="142" xfId="0" applyFont="1" applyBorder="1" applyAlignment="1">
      <alignment horizontal="center" vertical="center" wrapText="1"/>
    </xf>
    <xf numFmtId="0" fontId="57" fillId="20" borderId="149" xfId="0" applyFont="1" applyFill="1" applyBorder="1" applyAlignment="1">
      <alignment horizontal="center" vertical="center" wrapText="1"/>
    </xf>
    <xf numFmtId="0" fontId="57" fillId="20" borderId="151" xfId="0" applyFont="1" applyFill="1" applyBorder="1" applyAlignment="1">
      <alignment horizontal="center" vertical="center" wrapText="1"/>
    </xf>
    <xf numFmtId="0" fontId="57" fillId="20" borderId="153" xfId="0" applyFont="1" applyFill="1" applyBorder="1" applyAlignment="1">
      <alignment horizontal="center" vertical="center" wrapText="1"/>
    </xf>
    <xf numFmtId="0" fontId="57" fillId="20" borderId="147" xfId="0" applyFont="1" applyFill="1" applyBorder="1" applyAlignment="1">
      <alignment horizontal="center" vertical="center" wrapText="1"/>
    </xf>
    <xf numFmtId="0" fontId="57" fillId="20" borderId="72" xfId="0" applyFont="1" applyFill="1" applyBorder="1" applyAlignment="1">
      <alignment horizontal="center" vertical="center" wrapText="1"/>
    </xf>
    <xf numFmtId="0" fontId="57" fillId="20" borderId="73" xfId="0" applyFont="1" applyFill="1" applyBorder="1" applyAlignment="1">
      <alignment horizontal="center" vertical="center" wrapText="1"/>
    </xf>
    <xf numFmtId="0" fontId="23" fillId="0" borderId="0" xfId="0" applyFont="1" applyAlignment="1">
      <alignment horizontal="center" vertical="center"/>
    </xf>
    <xf numFmtId="0" fontId="5" fillId="20" borderId="134" xfId="0" applyFont="1" applyFill="1" applyBorder="1" applyAlignment="1">
      <alignment horizontal="center" vertical="center" wrapText="1"/>
    </xf>
    <xf numFmtId="0" fontId="5" fillId="20" borderId="141" xfId="0" applyFont="1" applyFill="1" applyBorder="1" applyAlignment="1">
      <alignment horizontal="center" vertical="center" wrapText="1"/>
    </xf>
    <xf numFmtId="0" fontId="5" fillId="20" borderId="142" xfId="0" applyFont="1" applyFill="1" applyBorder="1" applyAlignment="1">
      <alignment horizontal="center" vertical="center" wrapText="1"/>
    </xf>
    <xf numFmtId="0" fontId="5" fillId="20" borderId="136" xfId="0" applyFont="1" applyFill="1" applyBorder="1" applyAlignment="1">
      <alignment horizontal="center" vertical="center" wrapText="1"/>
    </xf>
    <xf numFmtId="0" fontId="5" fillId="20" borderId="143" xfId="0" applyFont="1" applyFill="1" applyBorder="1" applyAlignment="1">
      <alignment horizontal="center" vertical="center" wrapText="1"/>
    </xf>
    <xf numFmtId="0" fontId="5" fillId="20" borderId="144" xfId="0" applyFont="1" applyFill="1" applyBorder="1" applyAlignment="1">
      <alignment horizontal="center" vertical="center" wrapText="1"/>
    </xf>
    <xf numFmtId="0" fontId="57" fillId="20" borderId="8" xfId="0" applyFont="1" applyFill="1" applyBorder="1" applyAlignment="1">
      <alignment horizontal="center" vertical="center" wrapText="1"/>
    </xf>
    <xf numFmtId="0" fontId="57" fillId="20" borderId="146" xfId="0" applyFont="1" applyFill="1" applyBorder="1" applyAlignment="1">
      <alignment horizontal="center" vertical="center" wrapText="1"/>
    </xf>
    <xf numFmtId="0" fontId="57" fillId="20" borderId="4" xfId="0" applyFont="1" applyFill="1" applyBorder="1" applyAlignment="1">
      <alignment horizontal="center" vertical="center" wrapText="1"/>
    </xf>
    <xf numFmtId="0" fontId="57" fillId="20" borderId="138" xfId="0" applyFont="1" applyFill="1" applyBorder="1" applyAlignment="1">
      <alignment horizontal="center" vertical="center" wrapText="1"/>
    </xf>
    <xf numFmtId="0" fontId="57" fillId="20" borderId="5" xfId="0" applyFont="1" applyFill="1" applyBorder="1" applyAlignment="1">
      <alignment horizontal="center" vertical="center" wrapText="1"/>
    </xf>
    <xf numFmtId="0" fontId="57" fillId="20" borderId="145" xfId="0" applyFont="1" applyFill="1" applyBorder="1" applyAlignment="1">
      <alignment horizontal="center" vertical="center" wrapText="1"/>
    </xf>
    <xf numFmtId="0" fontId="57" fillId="20" borderId="148" xfId="0" applyFont="1" applyFill="1" applyBorder="1" applyAlignment="1">
      <alignment horizontal="center" vertical="center" wrapText="1"/>
    </xf>
    <xf numFmtId="0" fontId="57" fillId="20" borderId="150" xfId="0" applyFont="1" applyFill="1" applyBorder="1" applyAlignment="1">
      <alignment horizontal="center" vertical="center" wrapText="1"/>
    </xf>
    <xf numFmtId="0" fontId="57" fillId="20" borderId="152" xfId="0" applyFont="1" applyFill="1" applyBorder="1" applyAlignment="1">
      <alignment horizontal="center" vertical="center" wrapText="1"/>
    </xf>
    <xf numFmtId="0" fontId="1" fillId="0" borderId="0" xfId="0" applyFont="1"/>
    <xf numFmtId="0" fontId="1" fillId="0" borderId="133" xfId="0" applyFont="1" applyBorder="1" applyAlignment="1">
      <alignment horizontal="left"/>
    </xf>
    <xf numFmtId="2" fontId="1" fillId="0" borderId="59" xfId="0" applyNumberFormat="1" applyFont="1" applyBorder="1" applyAlignment="1">
      <alignment horizontal="center" vertical="center"/>
    </xf>
    <xf numFmtId="2" fontId="1" fillId="0" borderId="33" xfId="0" applyNumberFormat="1" applyFont="1" applyBorder="1" applyAlignment="1">
      <alignment horizontal="center" vertical="center"/>
    </xf>
    <xf numFmtId="2" fontId="1" fillId="0" borderId="26" xfId="0" applyNumberFormat="1" applyFont="1" applyBorder="1" applyAlignment="1">
      <alignment horizontal="center" vertical="center"/>
    </xf>
    <xf numFmtId="0" fontId="1" fillId="0" borderId="135" xfId="0" applyFont="1" applyBorder="1" applyAlignment="1">
      <alignment horizontal="left"/>
    </xf>
    <xf numFmtId="2" fontId="1" fillId="0" borderId="60" xfId="0" applyNumberFormat="1" applyFont="1" applyBorder="1" applyAlignment="1">
      <alignment horizontal="center" vertical="center"/>
    </xf>
    <xf numFmtId="2" fontId="1" fillId="0" borderId="39" xfId="0" applyNumberFormat="1" applyFont="1" applyBorder="1" applyAlignment="1">
      <alignment horizontal="center" vertical="center"/>
    </xf>
    <xf numFmtId="2" fontId="1" fillId="0" borderId="29" xfId="0" applyNumberFormat="1" applyFont="1" applyBorder="1" applyAlignment="1">
      <alignment horizontal="center" vertical="center"/>
    </xf>
    <xf numFmtId="0" fontId="1" fillId="0" borderId="137" xfId="0" applyFont="1" applyBorder="1" applyAlignment="1">
      <alignment horizontal="left"/>
    </xf>
    <xf numFmtId="0" fontId="1" fillId="0" borderId="134" xfId="0" applyFont="1" applyBorder="1" applyAlignment="1">
      <alignment horizontal="left"/>
    </xf>
    <xf numFmtId="0" fontId="1" fillId="0" borderId="131" xfId="0" applyFont="1" applyBorder="1" applyAlignment="1">
      <alignment horizontal="left"/>
    </xf>
    <xf numFmtId="2" fontId="1" fillId="0" borderId="122" xfId="0" applyNumberFormat="1" applyFont="1" applyBorder="1" applyAlignment="1">
      <alignment horizontal="center" vertical="center"/>
    </xf>
    <xf numFmtId="2" fontId="1" fillId="0" borderId="123" xfId="0" applyNumberFormat="1" applyFont="1" applyBorder="1" applyAlignment="1">
      <alignment horizontal="center" vertical="center"/>
    </xf>
    <xf numFmtId="2" fontId="1" fillId="0" borderId="45" xfId="0" applyNumberFormat="1" applyFont="1" applyBorder="1" applyAlignment="1">
      <alignment horizontal="center" vertical="center"/>
    </xf>
  </cellXfs>
  <cellStyles count="3">
    <cellStyle name="Hyperlink" xfId="2" builtinId="8"/>
    <cellStyle name="Normal" xfId="0" builtinId="0"/>
    <cellStyle name="Normal 2" xfId="1" xr:uid="{00000000-0005-0000-0000-000002000000}"/>
  </cellStyles>
  <dxfs count="12">
    <dxf>
      <font>
        <color rgb="FF006100"/>
      </font>
      <fill>
        <patternFill>
          <bgColor rgb="FFC6EFCE"/>
        </patternFill>
      </fill>
    </dxf>
    <dxf>
      <font>
        <color rgb="FFC00000"/>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patternType="solid">
          <fgColor auto="1"/>
          <bgColor rgb="FFFF0000"/>
        </patternFill>
      </fill>
    </dxf>
  </dxfs>
  <tableStyles count="0" defaultTableStyle="TableStyleMedium2" defaultPivotStyle="PivotStyleLight16"/>
  <colors>
    <mruColors>
      <color rgb="FF94BD7D"/>
      <color rgb="FFDDEBF7"/>
      <color rgb="FF73FDD6"/>
      <color rgb="FF9DC57A"/>
      <color rgb="FF17AB91"/>
      <color rgb="FFFFFF99"/>
      <color rgb="FF7DF49F"/>
      <color rgb="FFF75E74"/>
      <color rgb="FFFAB746"/>
      <color rgb="FF918C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 lastClr="FFFFFF"/>
                </a:solidFill>
                <a:latin typeface="+mn-lt"/>
                <a:ea typeface="+mn-ea"/>
                <a:cs typeface="+mn-cs"/>
              </a:defRPr>
            </a:pPr>
            <a:r>
              <a:rPr lang="en-US" sz="1400" b="1" i="0" u="none" strike="noStrike" kern="1200" spc="0" baseline="0">
                <a:solidFill>
                  <a:schemeClr val="tx1"/>
                </a:solidFill>
                <a:latin typeface="+mn-lt"/>
                <a:ea typeface="+mn-ea"/>
                <a:cs typeface="+mn-cs"/>
              </a:rPr>
              <a:t>CyFun®2025</a:t>
            </a:r>
            <a:endParaRPr lang="nl-BE" sz="1400" b="1" i="0" u="none" strike="noStrike" kern="1200" spc="0" baseline="0">
              <a:solidFill>
                <a:schemeClr val="tx1"/>
              </a:solidFill>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 lastClr="FFFFFF"/>
                </a:solidFill>
              </a:defRPr>
            </a:pPr>
            <a:r>
              <a:rPr lang="nl-BE" sz="1400" b="1" i="0" u="none" strike="noStrike" kern="1200" spc="0" baseline="0">
                <a:solidFill>
                  <a:schemeClr val="tx1"/>
                </a:solidFill>
                <a:latin typeface="+mn-lt"/>
                <a:ea typeface="+mn-ea"/>
                <a:cs typeface="+mn-cs"/>
              </a:rPr>
              <a:t> Maturity Level BASIC</a:t>
            </a:r>
          </a:p>
        </c:rich>
      </c:tx>
      <c:layout>
        <c:manualLayout>
          <c:xMode val="edge"/>
          <c:yMode val="edge"/>
          <c:x val="0.43402679574409181"/>
          <c:y val="1.2886364754811544E-2"/>
        </c:manualLayout>
      </c:layout>
      <c:overlay val="0"/>
      <c:spPr>
        <a:solidFill>
          <a:srgbClr val="94BD7D"/>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 lastClr="FFFFFF"/>
              </a:solidFill>
              <a:latin typeface="+mn-lt"/>
              <a:ea typeface="+mn-ea"/>
              <a:cs typeface="+mn-cs"/>
            </a:defRPr>
          </a:pPr>
          <a:endParaRPr lang="nl-BE"/>
        </a:p>
      </c:txPr>
    </c:title>
    <c:autoTitleDeleted val="0"/>
    <c:plotArea>
      <c:layout>
        <c:manualLayout>
          <c:layoutTarget val="inner"/>
          <c:xMode val="edge"/>
          <c:yMode val="edge"/>
          <c:x val="0.26903093445197079"/>
          <c:y val="0.16741580379375656"/>
          <c:w val="0.46776066201331823"/>
          <c:h val="0.78474133041062177"/>
        </c:manualLayout>
      </c:layout>
      <c:radarChart>
        <c:radarStyle val="marker"/>
        <c:varyColors val="0"/>
        <c:ser>
          <c:idx val="2"/>
          <c:order val="0"/>
          <c:tx>
            <c:strRef>
              <c:f>SAMENVATTING!$D$2</c:f>
              <c:strCache>
                <c:ptCount val="1"/>
                <c:pt idx="0">
                  <c:v>Categorie
Maturiteitsscore </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SAMENVATTING!$B$3:$B$21</c:f>
              <c:strCache>
                <c:ptCount val="19"/>
                <c:pt idx="2">
                  <c:v>Organisatorische Context (GV.OC)</c:v>
                </c:pt>
                <c:pt idx="3">
                  <c:v>Risicobeheerstrategie (GV.RM)</c:v>
                </c:pt>
                <c:pt idx="4">
                  <c:v>Rollen, Verantwoordelijkheden en Bevoegdheden (GV.RR)</c:v>
                </c:pt>
                <c:pt idx="5">
                  <c:v>Beleid (GV.PO)</c:v>
                </c:pt>
                <c:pt idx="6">
                  <c:v>Beheer van Bedrijfsmiddelen (ID.AM)</c:v>
                </c:pt>
                <c:pt idx="7">
                  <c:v>Risicobeoordeling (ID.RA)</c:v>
                </c:pt>
                <c:pt idx="8">
                  <c:v>Verbetering (ID.IM)</c:v>
                </c:pt>
                <c:pt idx="9">
                  <c:v>Identiteitsbeheer, Authenticatie en Toegangscontrole (PR.AA)</c:v>
                </c:pt>
                <c:pt idx="10">
                  <c:v>Bewustwording en Opleiding  (PR.AT)</c:v>
                </c:pt>
                <c:pt idx="11">
                  <c:v>Gegevensbeveiliging (PR.DS)</c:v>
                </c:pt>
                <c:pt idx="12">
                  <c:v>Platformbeveiliging (PR.PS)</c:v>
                </c:pt>
                <c:pt idx="13">
                  <c:v>Veerkracht van de Technologische Infrastructuur (PR.IR)</c:v>
                </c:pt>
                <c:pt idx="14">
                  <c:v>Continue Monitoring (DE.CM)</c:v>
                </c:pt>
                <c:pt idx="15">
                  <c:v>Analyse van Ongewenste Gebeurtenissen (DE.AE)</c:v>
                </c:pt>
                <c:pt idx="16">
                  <c:v>Incidentbeheer (RS.MA)</c:v>
                </c:pt>
                <c:pt idx="17">
                  <c:v>Incidentresponsrapportage en -Communicatie (RS.CO)</c:v>
                </c:pt>
                <c:pt idx="18">
                  <c:v>Uitvoering van het Incidentherstelplan (RC.RP)</c:v>
                </c:pt>
              </c:strCache>
            </c:strRef>
          </c:cat>
          <c:val>
            <c:numRef>
              <c:f>SAMENVATTING!$D$3:$D$21</c:f>
              <c:numCache>
                <c:formatCode>General</c:formatCode>
                <c:ptCount val="19"/>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pt idx="16" formatCode="0.00">
                  <c:v>1</c:v>
                </c:pt>
                <c:pt idx="17" formatCode="0.00">
                  <c:v>1</c:v>
                </c:pt>
                <c:pt idx="18" formatCode="0.00">
                  <c:v>1</c:v>
                </c:pt>
              </c:numCache>
            </c:numRef>
          </c:val>
          <c:extLst>
            <c:ext xmlns:c16="http://schemas.microsoft.com/office/drawing/2014/chart" uri="{C3380CC4-5D6E-409C-BE32-E72D297353CC}">
              <c16:uniqueId val="{00000002-D803-499A-975D-8C12FA6563A9}"/>
            </c:ext>
          </c:extLst>
        </c:ser>
        <c:ser>
          <c:idx val="3"/>
          <c:order val="1"/>
          <c:tx>
            <c:strRef>
              <c:f>SAMENVATTING!$E$2</c:f>
              <c:strCache>
                <c:ptCount val="1"/>
                <c:pt idx="0">
                  <c:v>Documentatie
 Maturiteitsscore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SAMENVATTING!$B$3:$B$21</c:f>
              <c:strCache>
                <c:ptCount val="19"/>
                <c:pt idx="2">
                  <c:v>Organisatorische Context (GV.OC)</c:v>
                </c:pt>
                <c:pt idx="3">
                  <c:v>Risicobeheerstrategie (GV.RM)</c:v>
                </c:pt>
                <c:pt idx="4">
                  <c:v>Rollen, Verantwoordelijkheden en Bevoegdheden (GV.RR)</c:v>
                </c:pt>
                <c:pt idx="5">
                  <c:v>Beleid (GV.PO)</c:v>
                </c:pt>
                <c:pt idx="6">
                  <c:v>Beheer van Bedrijfsmiddelen (ID.AM)</c:v>
                </c:pt>
                <c:pt idx="7">
                  <c:v>Risicobeoordeling (ID.RA)</c:v>
                </c:pt>
                <c:pt idx="8">
                  <c:v>Verbetering (ID.IM)</c:v>
                </c:pt>
                <c:pt idx="9">
                  <c:v>Identiteitsbeheer, Authenticatie en Toegangscontrole (PR.AA)</c:v>
                </c:pt>
                <c:pt idx="10">
                  <c:v>Bewustwording en Opleiding  (PR.AT)</c:v>
                </c:pt>
                <c:pt idx="11">
                  <c:v>Gegevensbeveiliging (PR.DS)</c:v>
                </c:pt>
                <c:pt idx="12">
                  <c:v>Platformbeveiliging (PR.PS)</c:v>
                </c:pt>
                <c:pt idx="13">
                  <c:v>Veerkracht van de Technologische Infrastructuur (PR.IR)</c:v>
                </c:pt>
                <c:pt idx="14">
                  <c:v>Continue Monitoring (DE.CM)</c:v>
                </c:pt>
                <c:pt idx="15">
                  <c:v>Analyse van Ongewenste Gebeurtenissen (DE.AE)</c:v>
                </c:pt>
                <c:pt idx="16">
                  <c:v>Incidentbeheer (RS.MA)</c:v>
                </c:pt>
                <c:pt idx="17">
                  <c:v>Incidentresponsrapportage en -Communicatie (RS.CO)</c:v>
                </c:pt>
                <c:pt idx="18">
                  <c:v>Uitvoering van het Incidentherstelplan (RC.RP)</c:v>
                </c:pt>
              </c:strCache>
            </c:strRef>
          </c:cat>
          <c:val>
            <c:numRef>
              <c:f>SAMENVATTING!$E$3:$E$21</c:f>
              <c:numCache>
                <c:formatCode>General</c:formatCode>
                <c:ptCount val="19"/>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pt idx="16" formatCode="0.00">
                  <c:v>1</c:v>
                </c:pt>
                <c:pt idx="17" formatCode="0.00">
                  <c:v>1</c:v>
                </c:pt>
                <c:pt idx="18" formatCode="0.00">
                  <c:v>1</c:v>
                </c:pt>
              </c:numCache>
            </c:numRef>
          </c:val>
          <c:extLst>
            <c:ext xmlns:c16="http://schemas.microsoft.com/office/drawing/2014/chart" uri="{C3380CC4-5D6E-409C-BE32-E72D297353CC}">
              <c16:uniqueId val="{00000000-D078-4F9E-8CB8-30832D128E66}"/>
            </c:ext>
          </c:extLst>
        </c:ser>
        <c:ser>
          <c:idx val="0"/>
          <c:order val="2"/>
          <c:tx>
            <c:strRef>
              <c:f>SAMENVATTING!$F$2</c:f>
              <c:strCache>
                <c:ptCount val="1"/>
                <c:pt idx="0">
                  <c:v>Implementatie
Maturiteitsscore </c:v>
                </c:pt>
              </c:strCache>
            </c:strRef>
          </c:tx>
          <c:spPr>
            <a:ln w="28575" cap="rnd">
              <a:solidFill>
                <a:schemeClr val="accent5">
                  <a:lumMod val="75000"/>
                </a:schemeClr>
              </a:solidFill>
              <a:round/>
            </a:ln>
            <a:effectLst/>
          </c:spPr>
          <c:marker>
            <c:symbol val="circle"/>
            <c:size val="5"/>
            <c:spPr>
              <a:solidFill>
                <a:schemeClr val="accent5">
                  <a:lumMod val="75000"/>
                </a:schemeClr>
              </a:solidFill>
              <a:ln w="9525">
                <a:solidFill>
                  <a:schemeClr val="accent5">
                    <a:lumMod val="75000"/>
                  </a:schemeClr>
                </a:solidFill>
              </a:ln>
              <a:effectLst/>
            </c:spPr>
          </c:marker>
          <c:cat>
            <c:strRef>
              <c:f>SAMENVATTING!$B$3:$B$21</c:f>
              <c:strCache>
                <c:ptCount val="19"/>
                <c:pt idx="2">
                  <c:v>Organisatorische Context (GV.OC)</c:v>
                </c:pt>
                <c:pt idx="3">
                  <c:v>Risicobeheerstrategie (GV.RM)</c:v>
                </c:pt>
                <c:pt idx="4">
                  <c:v>Rollen, Verantwoordelijkheden en Bevoegdheden (GV.RR)</c:v>
                </c:pt>
                <c:pt idx="5">
                  <c:v>Beleid (GV.PO)</c:v>
                </c:pt>
                <c:pt idx="6">
                  <c:v>Beheer van Bedrijfsmiddelen (ID.AM)</c:v>
                </c:pt>
                <c:pt idx="7">
                  <c:v>Risicobeoordeling (ID.RA)</c:v>
                </c:pt>
                <c:pt idx="8">
                  <c:v>Verbetering (ID.IM)</c:v>
                </c:pt>
                <c:pt idx="9">
                  <c:v>Identiteitsbeheer, Authenticatie en Toegangscontrole (PR.AA)</c:v>
                </c:pt>
                <c:pt idx="10">
                  <c:v>Bewustwording en Opleiding  (PR.AT)</c:v>
                </c:pt>
                <c:pt idx="11">
                  <c:v>Gegevensbeveiliging (PR.DS)</c:v>
                </c:pt>
                <c:pt idx="12">
                  <c:v>Platformbeveiliging (PR.PS)</c:v>
                </c:pt>
                <c:pt idx="13">
                  <c:v>Veerkracht van de Technologische Infrastructuur (PR.IR)</c:v>
                </c:pt>
                <c:pt idx="14">
                  <c:v>Continue Monitoring (DE.CM)</c:v>
                </c:pt>
                <c:pt idx="15">
                  <c:v>Analyse van Ongewenste Gebeurtenissen (DE.AE)</c:v>
                </c:pt>
                <c:pt idx="16">
                  <c:v>Incidentbeheer (RS.MA)</c:v>
                </c:pt>
                <c:pt idx="17">
                  <c:v>Incidentresponsrapportage en -Communicatie (RS.CO)</c:v>
                </c:pt>
                <c:pt idx="18">
                  <c:v>Uitvoering van het Incidentherstelplan (RC.RP)</c:v>
                </c:pt>
              </c:strCache>
            </c:strRef>
          </c:cat>
          <c:val>
            <c:numRef>
              <c:f>SAMENVATTING!$F$3:$F$21</c:f>
              <c:numCache>
                <c:formatCode>General</c:formatCode>
                <c:ptCount val="19"/>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pt idx="16" formatCode="0.00">
                  <c:v>1</c:v>
                </c:pt>
                <c:pt idx="17" formatCode="0.00">
                  <c:v>1</c:v>
                </c:pt>
                <c:pt idx="18" formatCode="0.00">
                  <c:v>1</c:v>
                </c:pt>
              </c:numCache>
            </c:numRef>
          </c:val>
          <c:extLst>
            <c:ext xmlns:c16="http://schemas.microsoft.com/office/drawing/2014/chart" uri="{C3380CC4-5D6E-409C-BE32-E72D297353CC}">
              <c16:uniqueId val="{00000000-D4EE-AA45-9B02-7E2D203E2A45}"/>
            </c:ext>
          </c:extLst>
        </c:ser>
        <c:dLbls>
          <c:showLegendKey val="0"/>
          <c:showVal val="0"/>
          <c:showCatName val="0"/>
          <c:showSerName val="0"/>
          <c:showPercent val="0"/>
          <c:showBubbleSize val="0"/>
        </c:dLbls>
        <c:axId val="1680121360"/>
        <c:axId val="1680119280"/>
      </c:radarChart>
      <c:catAx>
        <c:axId val="16801213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19280"/>
        <c:crosses val="autoZero"/>
        <c:auto val="1"/>
        <c:lblAlgn val="ctr"/>
        <c:lblOffset val="100"/>
        <c:noMultiLvlLbl val="0"/>
      </c:catAx>
      <c:valAx>
        <c:axId val="168011928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accent2">
                <a:shade val="95000"/>
                <a:satMod val="10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21360"/>
        <c:crosses val="autoZero"/>
        <c:crossBetween val="between"/>
        <c:majorUnit val="0.5"/>
      </c:valAx>
      <c:spPr>
        <a:noFill/>
        <a:ln>
          <a:noFill/>
        </a:ln>
        <a:effectLst/>
      </c:spPr>
    </c:plotArea>
    <c:legend>
      <c:legendPos val="t"/>
      <c:layout>
        <c:manualLayout>
          <c:xMode val="edge"/>
          <c:yMode val="edge"/>
          <c:x val="0.22670974500800259"/>
          <c:y val="0.10610561045115771"/>
          <c:w val="0.58351128529848295"/>
          <c:h val="5.86778747376854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115782</xdr:colOff>
      <xdr:row>22</xdr:row>
      <xdr:rowOff>87207</xdr:rowOff>
    </xdr:from>
    <xdr:to>
      <xdr:col>9</xdr:col>
      <xdr:colOff>407247</xdr:colOff>
      <xdr:row>28</xdr:row>
      <xdr:rowOff>530755</xdr:rowOff>
    </xdr:to>
    <xdr:grpSp>
      <xdr:nvGrpSpPr>
        <xdr:cNvPr id="4" name="Groep 3">
          <a:extLst>
            <a:ext uri="{FF2B5EF4-FFF2-40B4-BE49-F238E27FC236}">
              <a16:creationId xmlns:a16="http://schemas.microsoft.com/office/drawing/2014/main" id="{FB3A3824-4A03-F91D-23F8-B32CA1A7B387}"/>
            </a:ext>
          </a:extLst>
        </xdr:cNvPr>
        <xdr:cNvGrpSpPr/>
      </xdr:nvGrpSpPr>
      <xdr:grpSpPr>
        <a:xfrm>
          <a:off x="115782" y="5430732"/>
          <a:ext cx="11492865" cy="5891848"/>
          <a:chOff x="123190" y="6134259"/>
          <a:chExt cx="11093609" cy="6757035"/>
        </a:xfrm>
      </xdr:grpSpPr>
      <xdr:graphicFrame macro="">
        <xdr:nvGraphicFramePr>
          <xdr:cNvPr id="5" name="Chart 4">
            <a:extLst>
              <a:ext uri="{FF2B5EF4-FFF2-40B4-BE49-F238E27FC236}">
                <a16:creationId xmlns:a16="http://schemas.microsoft.com/office/drawing/2014/main" id="{B50FB722-2EF7-FDB8-E36A-35BE688E073C}"/>
              </a:ext>
            </a:extLst>
          </xdr:cNvPr>
          <xdr:cNvGraphicFramePr/>
        </xdr:nvGraphicFramePr>
        <xdr:xfrm>
          <a:off x="123190" y="6134259"/>
          <a:ext cx="11093609" cy="675703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 name="TextBox 2">
            <a:extLst>
              <a:ext uri="{FF2B5EF4-FFF2-40B4-BE49-F238E27FC236}">
                <a16:creationId xmlns:a16="http://schemas.microsoft.com/office/drawing/2014/main" id="{3F24761C-7EBB-4B18-ABB0-68F710C945E4}"/>
              </a:ext>
            </a:extLst>
          </xdr:cNvPr>
          <xdr:cNvSpPr txBox="1"/>
        </xdr:nvSpPr>
        <xdr:spPr>
          <a:xfrm>
            <a:off x="9300785" y="7003256"/>
            <a:ext cx="1215086" cy="10150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t>5 -</a:t>
            </a:r>
            <a:r>
              <a:rPr lang="nl-BE" sz="1100" baseline="0"/>
              <a:t> </a:t>
            </a:r>
            <a:r>
              <a:rPr lang="nl-BE" sz="1100"/>
              <a:t>Optimizing</a:t>
            </a:r>
          </a:p>
          <a:p>
            <a:r>
              <a:rPr lang="nl-BE" sz="1100"/>
              <a:t>4 - Managed</a:t>
            </a:r>
          </a:p>
          <a:p>
            <a:r>
              <a:rPr lang="nl-BE" sz="1100"/>
              <a:t>3</a:t>
            </a:r>
            <a:r>
              <a:rPr lang="nl-BE" sz="1100" baseline="0"/>
              <a:t> - Defined</a:t>
            </a:r>
          </a:p>
          <a:p>
            <a:r>
              <a:rPr lang="nl-BE" sz="1100" baseline="0"/>
              <a:t>2 - Repeatable</a:t>
            </a:r>
          </a:p>
          <a:p>
            <a:r>
              <a:rPr lang="nl-BE" sz="1100" baseline="0"/>
              <a:t>1 - Initial</a:t>
            </a:r>
          </a:p>
          <a:p>
            <a:r>
              <a:rPr lang="nl-BE" sz="1100" baseline="0"/>
              <a:t>0 - Non-existent</a:t>
            </a:r>
            <a:endParaRPr lang="nl-BE" sz="1100"/>
          </a:p>
        </xdr:txBody>
      </xdr:sp>
      <xdr:sp macro="" textlink="">
        <xdr:nvSpPr>
          <xdr:cNvPr id="3" name="TextBox 3">
            <a:extLst>
              <a:ext uri="{FF2B5EF4-FFF2-40B4-BE49-F238E27FC236}">
                <a16:creationId xmlns:a16="http://schemas.microsoft.com/office/drawing/2014/main" id="{D71CC061-5CB2-481B-8ABF-7DBA79B637FA}"/>
              </a:ext>
            </a:extLst>
          </xdr:cNvPr>
          <xdr:cNvSpPr txBox="1"/>
        </xdr:nvSpPr>
        <xdr:spPr>
          <a:xfrm>
            <a:off x="8897144" y="6361113"/>
            <a:ext cx="2038242" cy="64646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BE" sz="1100" b="1"/>
              <a:t>CyberFundamentals Framework</a:t>
            </a:r>
            <a:r>
              <a:rPr lang="nl-BE" sz="1100" b="1" baseline="0"/>
              <a:t> Maturity Levels</a:t>
            </a:r>
            <a:endParaRPr lang="nl-BE" sz="1100" b="1"/>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yfun.eu/" TargetMode="External"/><Relationship Id="rId2" Type="http://schemas.openxmlformats.org/officeDocument/2006/relationships/hyperlink" Target="mailto:certification@ccb.belgium.be" TargetMode="External"/><Relationship Id="rId1" Type="http://schemas.openxmlformats.org/officeDocument/2006/relationships/hyperlink" Target="http://www.cyfun.e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cisecurity.org/controls/" TargetMode="External"/><Relationship Id="rId2" Type="http://schemas.openxmlformats.org/officeDocument/2006/relationships/hyperlink" Target="https://www.iso.org/standard/27001" TargetMode="External"/><Relationship Id="rId1" Type="http://schemas.openxmlformats.org/officeDocument/2006/relationships/hyperlink" Target="https://www.isa.org/standards-and-publications/isa-standards/find-isa-standards-in-numerical-order/" TargetMode="External"/><Relationship Id="rId6" Type="http://schemas.openxmlformats.org/officeDocument/2006/relationships/printerSettings" Target="../printerSettings/printerSettings10.bin"/><Relationship Id="rId5" Type="http://schemas.openxmlformats.org/officeDocument/2006/relationships/hyperlink" Target="https://www.nist.gov/cyberframework" TargetMode="External"/><Relationship Id="rId4" Type="http://schemas.openxmlformats.org/officeDocument/2006/relationships/hyperlink" Target="https://www.iso.org/standard/7565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yfun.eu/nl/cyberfundamentals-framework-202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V36"/>
  <sheetViews>
    <sheetView showGridLines="0" zoomScaleNormal="100" workbookViewId="0">
      <selection activeCell="T30" sqref="T30"/>
    </sheetView>
  </sheetViews>
  <sheetFormatPr defaultColWidth="10.7109375" defaultRowHeight="15"/>
  <cols>
    <col min="1" max="5" width="13.42578125" customWidth="1"/>
    <col min="6" max="6" width="33.42578125" customWidth="1"/>
    <col min="7" max="14" width="13.42578125" customWidth="1"/>
    <col min="15" max="15" width="14.42578125" customWidth="1"/>
    <col min="17" max="17" width="20.28515625" customWidth="1"/>
    <col min="18" max="22" width="10.7109375" customWidth="1"/>
  </cols>
  <sheetData>
    <row r="1" spans="1:22">
      <c r="U1">
        <v>2025</v>
      </c>
    </row>
    <row r="2" spans="1:22" ht="19.5" customHeight="1">
      <c r="A2" s="216" t="s">
        <v>0</v>
      </c>
      <c r="B2" s="217"/>
      <c r="C2" s="217"/>
      <c r="D2" s="217"/>
      <c r="E2" s="217"/>
      <c r="F2" s="217"/>
      <c r="G2" s="217"/>
      <c r="H2" s="217"/>
      <c r="I2" s="217"/>
      <c r="J2" s="217"/>
      <c r="K2" s="217"/>
      <c r="L2" s="217"/>
      <c r="M2" s="217"/>
      <c r="N2" s="217"/>
      <c r="O2" s="218"/>
      <c r="Q2" s="222" t="s">
        <v>1</v>
      </c>
      <c r="R2" s="223"/>
      <c r="S2" s="223"/>
      <c r="T2" s="223"/>
      <c r="U2" s="223"/>
      <c r="V2" s="224"/>
    </row>
    <row r="3" spans="1:22" ht="19.350000000000001" customHeight="1">
      <c r="A3" s="219"/>
      <c r="B3" s="220"/>
      <c r="C3" s="220"/>
      <c r="D3" s="220"/>
      <c r="E3" s="220"/>
      <c r="F3" s="220"/>
      <c r="G3" s="220"/>
      <c r="H3" s="220"/>
      <c r="I3" s="220"/>
      <c r="J3" s="220"/>
      <c r="K3" s="220"/>
      <c r="L3" s="220"/>
      <c r="M3" s="220"/>
      <c r="N3" s="220"/>
      <c r="O3" s="221"/>
      <c r="Q3" s="31" t="s">
        <v>2</v>
      </c>
      <c r="R3" s="225" t="s">
        <v>3</v>
      </c>
      <c r="S3" s="226"/>
      <c r="T3" s="226"/>
      <c r="U3" s="226"/>
      <c r="V3" s="227"/>
    </row>
    <row r="4" spans="1:22" ht="15" customHeight="1">
      <c r="A4" s="219"/>
      <c r="B4" s="220"/>
      <c r="C4" s="220"/>
      <c r="D4" s="220"/>
      <c r="E4" s="220"/>
      <c r="F4" s="220"/>
      <c r="G4" s="220"/>
      <c r="H4" s="220"/>
      <c r="I4" s="220"/>
      <c r="J4" s="220"/>
      <c r="K4" s="220"/>
      <c r="L4" s="220"/>
      <c r="M4" s="220"/>
      <c r="N4" s="220"/>
      <c r="O4" s="221"/>
      <c r="Q4" s="49">
        <v>46107</v>
      </c>
      <c r="R4" s="228" t="s">
        <v>4</v>
      </c>
      <c r="S4" s="228"/>
      <c r="T4" s="228"/>
      <c r="U4" s="228"/>
      <c r="V4" s="229"/>
    </row>
    <row r="5" spans="1:22" ht="14.85" customHeight="1">
      <c r="A5" s="219"/>
      <c r="B5" s="220"/>
      <c r="C5" s="220"/>
      <c r="D5" s="220"/>
      <c r="E5" s="220"/>
      <c r="F5" s="220"/>
      <c r="G5" s="220"/>
      <c r="H5" s="220"/>
      <c r="I5" s="220"/>
      <c r="J5" s="220"/>
      <c r="K5" s="220"/>
      <c r="L5" s="220"/>
      <c r="M5" s="220"/>
      <c r="N5" s="220"/>
      <c r="O5" s="221"/>
      <c r="Q5" s="50"/>
      <c r="R5" s="172"/>
      <c r="S5" s="172"/>
      <c r="T5" s="172"/>
      <c r="U5" s="172"/>
      <c r="V5" s="173"/>
    </row>
    <row r="6" spans="1:22" ht="14.85" customHeight="1">
      <c r="A6" s="219"/>
      <c r="B6" s="220"/>
      <c r="C6" s="220"/>
      <c r="D6" s="220"/>
      <c r="E6" s="220"/>
      <c r="F6" s="220"/>
      <c r="G6" s="220"/>
      <c r="H6" s="220"/>
      <c r="I6" s="220"/>
      <c r="J6" s="220"/>
      <c r="K6" s="220"/>
      <c r="L6" s="220"/>
      <c r="M6" s="220"/>
      <c r="N6" s="220"/>
      <c r="O6" s="221"/>
      <c r="Q6" s="50"/>
      <c r="R6" s="172"/>
      <c r="S6" s="172"/>
      <c r="T6" s="172"/>
      <c r="U6" s="172"/>
      <c r="V6" s="173"/>
    </row>
    <row r="7" spans="1:22" ht="14.85" customHeight="1">
      <c r="A7" s="219"/>
      <c r="B7" s="220"/>
      <c r="C7" s="220"/>
      <c r="D7" s="220"/>
      <c r="E7" s="220"/>
      <c r="F7" s="220"/>
      <c r="G7" s="220"/>
      <c r="H7" s="220"/>
      <c r="I7" s="220"/>
      <c r="J7" s="220"/>
      <c r="K7" s="220"/>
      <c r="L7" s="220"/>
      <c r="M7" s="220"/>
      <c r="N7" s="220"/>
      <c r="O7" s="221"/>
      <c r="Q7" s="50"/>
      <c r="R7" s="172"/>
      <c r="S7" s="172"/>
      <c r="T7" s="172"/>
      <c r="U7" s="172"/>
      <c r="V7" s="173"/>
    </row>
    <row r="8" spans="1:22" ht="14.85" customHeight="1">
      <c r="A8" s="219"/>
      <c r="B8" s="220"/>
      <c r="C8" s="220"/>
      <c r="D8" s="220"/>
      <c r="E8" s="220"/>
      <c r="F8" s="220"/>
      <c r="G8" s="220"/>
      <c r="H8" s="220"/>
      <c r="I8" s="220"/>
      <c r="J8" s="220"/>
      <c r="K8" s="220"/>
      <c r="L8" s="220"/>
      <c r="M8" s="220"/>
      <c r="N8" s="220"/>
      <c r="O8" s="221"/>
      <c r="Q8" s="50"/>
      <c r="R8" s="172"/>
      <c r="S8" s="172"/>
      <c r="T8" s="172"/>
      <c r="U8" s="172"/>
      <c r="V8" s="173"/>
    </row>
    <row r="9" spans="1:22" ht="15" customHeight="1">
      <c r="A9" s="219"/>
      <c r="B9" s="220"/>
      <c r="C9" s="220"/>
      <c r="D9" s="220"/>
      <c r="E9" s="220"/>
      <c r="F9" s="220"/>
      <c r="G9" s="220"/>
      <c r="H9" s="220"/>
      <c r="I9" s="220"/>
      <c r="J9" s="220"/>
      <c r="K9" s="220"/>
      <c r="L9" s="220"/>
      <c r="M9" s="220"/>
      <c r="N9" s="220"/>
      <c r="O9" s="221"/>
      <c r="Q9" s="50"/>
      <c r="R9" s="172"/>
      <c r="S9" s="172"/>
      <c r="T9" s="172"/>
      <c r="U9" s="172"/>
      <c r="V9" s="173"/>
    </row>
    <row r="10" spans="1:22" ht="15" customHeight="1">
      <c r="A10" s="219"/>
      <c r="B10" s="220"/>
      <c r="C10" s="220"/>
      <c r="D10" s="220"/>
      <c r="E10" s="220"/>
      <c r="F10" s="220"/>
      <c r="G10" s="220"/>
      <c r="H10" s="220"/>
      <c r="I10" s="220"/>
      <c r="J10" s="220"/>
      <c r="K10" s="220"/>
      <c r="L10" s="220"/>
      <c r="M10" s="220"/>
      <c r="N10" s="220"/>
      <c r="O10" s="221"/>
      <c r="Q10" s="50"/>
      <c r="R10" s="172"/>
      <c r="S10" s="172"/>
      <c r="T10" s="172"/>
      <c r="U10" s="172"/>
      <c r="V10" s="173"/>
    </row>
    <row r="11" spans="1:22" ht="15" customHeight="1">
      <c r="A11" s="219"/>
      <c r="B11" s="220"/>
      <c r="C11" s="220"/>
      <c r="D11" s="220"/>
      <c r="E11" s="220"/>
      <c r="F11" s="220"/>
      <c r="G11" s="220"/>
      <c r="H11" s="220"/>
      <c r="I11" s="220"/>
      <c r="J11" s="220"/>
      <c r="K11" s="220"/>
      <c r="L11" s="220"/>
      <c r="M11" s="220"/>
      <c r="N11" s="220"/>
      <c r="O11" s="221"/>
      <c r="Q11" s="50"/>
      <c r="R11" s="172"/>
      <c r="S11" s="172"/>
      <c r="T11" s="172"/>
      <c r="U11" s="172"/>
      <c r="V11" s="173"/>
    </row>
    <row r="12" spans="1:22" ht="20.100000000000001" customHeight="1">
      <c r="A12" s="219"/>
      <c r="B12" s="220"/>
      <c r="C12" s="220"/>
      <c r="D12" s="220"/>
      <c r="E12" s="220"/>
      <c r="F12" s="220"/>
      <c r="G12" s="220"/>
      <c r="H12" s="220"/>
      <c r="I12" s="220"/>
      <c r="J12" s="220"/>
      <c r="K12" s="220"/>
      <c r="L12" s="220"/>
      <c r="M12" s="220"/>
      <c r="N12" s="220"/>
      <c r="O12" s="221"/>
      <c r="Q12" s="50"/>
      <c r="R12" s="172"/>
      <c r="S12" s="172"/>
      <c r="T12" s="172"/>
      <c r="U12" s="172"/>
      <c r="V12" s="173"/>
    </row>
    <row r="13" spans="1:22" ht="18" customHeight="1">
      <c r="A13" s="219"/>
      <c r="B13" s="220"/>
      <c r="C13" s="220"/>
      <c r="D13" s="220"/>
      <c r="E13" s="220"/>
      <c r="F13" s="220"/>
      <c r="G13" s="220"/>
      <c r="H13" s="220"/>
      <c r="I13" s="220"/>
      <c r="J13" s="220"/>
      <c r="K13" s="220"/>
      <c r="L13" s="220"/>
      <c r="M13" s="220"/>
      <c r="N13" s="220"/>
      <c r="O13" s="221"/>
      <c r="Q13" s="50"/>
      <c r="R13" s="172"/>
      <c r="S13" s="172"/>
      <c r="T13" s="172"/>
      <c r="U13" s="172"/>
      <c r="V13" s="173"/>
    </row>
    <row r="14" spans="1:22">
      <c r="A14" s="219"/>
      <c r="B14" s="220"/>
      <c r="C14" s="220"/>
      <c r="D14" s="220"/>
      <c r="E14" s="220"/>
      <c r="F14" s="220"/>
      <c r="G14" s="220"/>
      <c r="H14" s="220"/>
      <c r="I14" s="220"/>
      <c r="J14" s="220"/>
      <c r="K14" s="220"/>
      <c r="L14" s="220"/>
      <c r="M14" s="220"/>
      <c r="N14" s="220"/>
      <c r="O14" s="221"/>
      <c r="Q14" s="50"/>
      <c r="R14" s="174"/>
      <c r="S14" s="175"/>
      <c r="T14" s="175"/>
      <c r="U14" s="175"/>
      <c r="V14" s="176"/>
    </row>
    <row r="15" spans="1:22" ht="14.85" customHeight="1" thickBot="1">
      <c r="A15" s="219"/>
      <c r="B15" s="220"/>
      <c r="C15" s="220"/>
      <c r="D15" s="220"/>
      <c r="E15" s="220"/>
      <c r="F15" s="220"/>
      <c r="G15" s="220"/>
      <c r="H15" s="220"/>
      <c r="I15" s="220"/>
      <c r="J15" s="220"/>
      <c r="K15" s="220"/>
      <c r="L15" s="220"/>
      <c r="M15" s="220"/>
      <c r="N15" s="220"/>
      <c r="O15" s="221"/>
      <c r="Q15" s="48"/>
      <c r="R15" s="236"/>
      <c r="S15" s="237"/>
      <c r="T15" s="237"/>
      <c r="U15" s="237"/>
      <c r="V15" s="238"/>
    </row>
    <row r="16" spans="1:22" ht="15.6" customHeight="1" thickTop="1">
      <c r="A16" s="219"/>
      <c r="B16" s="220"/>
      <c r="C16" s="220"/>
      <c r="D16" s="220"/>
      <c r="E16" s="220"/>
      <c r="F16" s="220"/>
      <c r="G16" s="220"/>
      <c r="H16" s="220"/>
      <c r="I16" s="220"/>
      <c r="J16" s="220"/>
      <c r="K16" s="220"/>
      <c r="L16" s="220"/>
      <c r="M16" s="220"/>
      <c r="N16" s="220"/>
      <c r="O16" s="221"/>
    </row>
    <row r="17" spans="1:22" ht="14.85" customHeight="1">
      <c r="A17" s="219"/>
      <c r="B17" s="220"/>
      <c r="C17" s="220"/>
      <c r="D17" s="220"/>
      <c r="E17" s="220"/>
      <c r="F17" s="220"/>
      <c r="G17" s="220"/>
      <c r="H17" s="220"/>
      <c r="I17" s="220"/>
      <c r="J17" s="220"/>
      <c r="K17" s="220"/>
      <c r="L17" s="220"/>
      <c r="M17" s="220"/>
      <c r="N17" s="220"/>
      <c r="O17" s="221"/>
    </row>
    <row r="18" spans="1:22" ht="16.350000000000001" customHeight="1">
      <c r="A18" s="177"/>
      <c r="B18" s="178"/>
      <c r="C18" s="178"/>
      <c r="D18" s="178"/>
      <c r="E18" s="178"/>
      <c r="F18" s="178"/>
      <c r="G18" s="178"/>
      <c r="H18" s="178"/>
      <c r="I18" s="178"/>
      <c r="J18" s="178"/>
      <c r="K18" s="178"/>
      <c r="L18" s="178"/>
      <c r="M18" s="178"/>
      <c r="N18" s="178"/>
      <c r="O18" s="179"/>
    </row>
    <row r="19" spans="1:22" ht="20.25" customHeight="1">
      <c r="A19" s="180" t="s">
        <v>5</v>
      </c>
      <c r="B19" s="181"/>
      <c r="C19" s="181"/>
      <c r="D19" s="181"/>
      <c r="E19" s="181"/>
      <c r="F19" s="181"/>
      <c r="G19" s="181"/>
      <c r="H19" s="181"/>
      <c r="I19" s="181"/>
      <c r="J19" s="181"/>
      <c r="K19" s="181"/>
      <c r="L19" s="181"/>
      <c r="M19" s="181"/>
      <c r="N19" s="181"/>
      <c r="O19" s="182"/>
      <c r="Q19" s="230" t="s">
        <v>6</v>
      </c>
      <c r="R19" s="231"/>
      <c r="S19" s="231"/>
      <c r="T19" s="231"/>
      <c r="U19" s="231"/>
      <c r="V19" s="232"/>
    </row>
    <row r="20" spans="1:22" ht="20.25" customHeight="1">
      <c r="A20" s="183"/>
      <c r="B20" s="184"/>
      <c r="C20" s="184"/>
      <c r="D20" s="184"/>
      <c r="E20" s="184"/>
      <c r="F20" s="184"/>
      <c r="G20" s="184"/>
      <c r="H20" s="184"/>
      <c r="I20" s="184"/>
      <c r="J20" s="184"/>
      <c r="K20" s="184"/>
      <c r="L20" s="184"/>
      <c r="M20" s="184"/>
      <c r="N20" s="184"/>
      <c r="O20" s="185"/>
      <c r="Q20" s="32" t="s">
        <v>7</v>
      </c>
      <c r="R20" s="33" t="s">
        <v>8</v>
      </c>
      <c r="S20" s="34"/>
      <c r="T20" s="233">
        <v>45931</v>
      </c>
      <c r="U20" s="234"/>
      <c r="V20" s="235"/>
    </row>
    <row r="21" spans="1:22" ht="41.1" customHeight="1">
      <c r="A21" s="183"/>
      <c r="B21" s="184"/>
      <c r="C21" s="184"/>
      <c r="D21" s="184"/>
      <c r="E21" s="184"/>
      <c r="F21" s="184"/>
      <c r="G21" s="184"/>
      <c r="H21" s="184"/>
      <c r="I21" s="184"/>
      <c r="J21" s="184"/>
      <c r="K21" s="184"/>
      <c r="L21" s="184"/>
      <c r="M21" s="184"/>
      <c r="N21" s="184"/>
      <c r="O21" s="185"/>
      <c r="Q21" s="35" t="s">
        <v>7</v>
      </c>
      <c r="R21" s="192" t="s">
        <v>9</v>
      </c>
      <c r="S21" s="193"/>
      <c r="T21" s="189" t="s">
        <v>10</v>
      </c>
      <c r="U21" s="190"/>
      <c r="V21" s="191"/>
    </row>
    <row r="22" spans="1:22" ht="20.25" customHeight="1">
      <c r="A22" s="183"/>
      <c r="B22" s="184"/>
      <c r="C22" s="184"/>
      <c r="D22" s="184"/>
      <c r="E22" s="184"/>
      <c r="F22" s="184"/>
      <c r="G22" s="184"/>
      <c r="H22" s="184"/>
      <c r="I22" s="184"/>
      <c r="J22" s="184"/>
      <c r="K22" s="184"/>
      <c r="L22" s="184"/>
      <c r="M22" s="184"/>
      <c r="N22" s="184"/>
      <c r="O22" s="185"/>
    </row>
    <row r="23" spans="1:22" ht="20.25" customHeight="1">
      <c r="A23" s="183"/>
      <c r="B23" s="184"/>
      <c r="C23" s="184"/>
      <c r="D23" s="184"/>
      <c r="E23" s="184"/>
      <c r="F23" s="184"/>
      <c r="G23" s="184"/>
      <c r="H23" s="184"/>
      <c r="I23" s="184"/>
      <c r="J23" s="184"/>
      <c r="K23" s="184"/>
      <c r="L23" s="184"/>
      <c r="M23" s="184"/>
      <c r="N23" s="184"/>
      <c r="O23" s="185"/>
      <c r="Q23" s="194" t="s">
        <v>11</v>
      </c>
      <c r="R23" s="194"/>
      <c r="S23" s="194"/>
      <c r="T23" s="194"/>
      <c r="U23" s="194"/>
      <c r="V23" s="194"/>
    </row>
    <row r="24" spans="1:22" ht="20.25" customHeight="1">
      <c r="A24" s="183"/>
      <c r="B24" s="184"/>
      <c r="C24" s="184"/>
      <c r="D24" s="184"/>
      <c r="E24" s="184"/>
      <c r="F24" s="184"/>
      <c r="G24" s="184"/>
      <c r="H24" s="184"/>
      <c r="I24" s="184"/>
      <c r="J24" s="184"/>
      <c r="K24" s="184"/>
      <c r="L24" s="184"/>
      <c r="M24" s="184"/>
      <c r="N24" s="184"/>
      <c r="O24" s="185"/>
    </row>
    <row r="25" spans="1:22" ht="20.25" customHeight="1">
      <c r="A25" s="183"/>
      <c r="B25" s="184"/>
      <c r="C25" s="184"/>
      <c r="D25" s="184"/>
      <c r="E25" s="184"/>
      <c r="F25" s="184"/>
      <c r="G25" s="184"/>
      <c r="H25" s="184"/>
      <c r="I25" s="184"/>
      <c r="J25" s="184"/>
      <c r="K25" s="184"/>
      <c r="L25" s="184"/>
      <c r="M25" s="184"/>
      <c r="N25" s="184"/>
      <c r="O25" s="185"/>
    </row>
    <row r="26" spans="1:22" ht="20.25" customHeight="1">
      <c r="A26" s="183"/>
      <c r="B26" s="184"/>
      <c r="C26" s="184"/>
      <c r="D26" s="184"/>
      <c r="E26" s="184"/>
      <c r="F26" s="184"/>
      <c r="G26" s="184"/>
      <c r="H26" s="184"/>
      <c r="I26" s="184"/>
      <c r="J26" s="184"/>
      <c r="K26" s="184"/>
      <c r="L26" s="184"/>
      <c r="M26" s="184"/>
      <c r="N26" s="184"/>
      <c r="O26" s="185"/>
      <c r="Q26" s="195" t="s">
        <v>12</v>
      </c>
      <c r="R26" s="196"/>
      <c r="S26" s="196"/>
      <c r="T26" s="196"/>
      <c r="U26" s="196"/>
      <c r="V26" s="197"/>
    </row>
    <row r="27" spans="1:22" ht="20.25" customHeight="1">
      <c r="A27" s="183"/>
      <c r="B27" s="184"/>
      <c r="C27" s="184"/>
      <c r="D27" s="184"/>
      <c r="E27" s="184"/>
      <c r="F27" s="184"/>
      <c r="G27" s="184"/>
      <c r="H27" s="184"/>
      <c r="I27" s="184"/>
      <c r="J27" s="184"/>
      <c r="K27" s="184"/>
      <c r="L27" s="184"/>
      <c r="M27" s="184"/>
      <c r="N27" s="184"/>
      <c r="O27" s="185"/>
      <c r="Q27" s="198" t="s">
        <v>13</v>
      </c>
      <c r="R27" s="199"/>
      <c r="S27" s="200"/>
      <c r="T27" s="207">
        <v>46107</v>
      </c>
      <c r="U27" s="208"/>
      <c r="V27" s="209"/>
    </row>
    <row r="28" spans="1:22" ht="20.25" customHeight="1">
      <c r="A28" s="183"/>
      <c r="B28" s="184"/>
      <c r="C28" s="184"/>
      <c r="D28" s="184"/>
      <c r="E28" s="184"/>
      <c r="F28" s="184"/>
      <c r="G28" s="184"/>
      <c r="H28" s="184"/>
      <c r="I28" s="184"/>
      <c r="J28" s="184"/>
      <c r="K28" s="184"/>
      <c r="L28" s="184"/>
      <c r="M28" s="184"/>
      <c r="N28" s="184"/>
      <c r="O28" s="185"/>
      <c r="Q28" s="201"/>
      <c r="R28" s="202"/>
      <c r="S28" s="203"/>
      <c r="T28" s="210"/>
      <c r="U28" s="211"/>
      <c r="V28" s="212"/>
    </row>
    <row r="29" spans="1:22" ht="20.25" customHeight="1">
      <c r="A29" s="186"/>
      <c r="B29" s="187"/>
      <c r="C29" s="187"/>
      <c r="D29" s="187"/>
      <c r="E29" s="187"/>
      <c r="F29" s="187"/>
      <c r="G29" s="187"/>
      <c r="H29" s="187"/>
      <c r="I29" s="187"/>
      <c r="J29" s="187"/>
      <c r="K29" s="187"/>
      <c r="L29" s="187"/>
      <c r="M29" s="187"/>
      <c r="N29" s="187"/>
      <c r="O29" s="188"/>
      <c r="Q29" s="204"/>
      <c r="R29" s="205"/>
      <c r="S29" s="206"/>
      <c r="T29" s="213"/>
      <c r="U29" s="214"/>
      <c r="V29" s="215"/>
    </row>
    <row r="31" spans="1:22" ht="15.6" customHeight="1">
      <c r="A31" s="159" t="s">
        <v>14</v>
      </c>
      <c r="G31" s="90" t="s">
        <v>15</v>
      </c>
    </row>
    <row r="32" spans="1:22" ht="15.95">
      <c r="A32" s="41" t="s">
        <v>16</v>
      </c>
      <c r="G32" s="90" t="s">
        <v>15</v>
      </c>
    </row>
    <row r="33" spans="1:15" ht="15.95">
      <c r="A33" s="41" t="s">
        <v>17</v>
      </c>
      <c r="G33" s="40" t="s">
        <v>18</v>
      </c>
    </row>
    <row r="36" spans="1:15" ht="15.95">
      <c r="A36" s="170" t="s">
        <v>19</v>
      </c>
      <c r="B36" s="171"/>
      <c r="C36" s="171"/>
      <c r="D36" s="171"/>
      <c r="E36" s="171"/>
      <c r="F36" s="171"/>
      <c r="G36" s="171"/>
      <c r="H36" s="171"/>
      <c r="I36" s="171"/>
      <c r="J36" s="171"/>
      <c r="K36" s="171"/>
      <c r="L36" s="171"/>
      <c r="M36" s="171"/>
      <c r="N36" s="171"/>
      <c r="O36" s="171"/>
    </row>
  </sheetData>
  <sheetProtection algorithmName="SHA-512" hashValue="kilsnfCNyni2Z+b6n/sV1X46SCyKXsJqEWdujau3eN1hFXyk4vK90/GcyOdIfbngH7G4o3eHP9XbVJCMjujEqA==" saltValue="G5lill6DWjhnQn7S2/gmFw==" spinCount="100000" sheet="1" objects="1" scenarios="1"/>
  <mergeCells count="26">
    <mergeCell ref="R6:V6"/>
    <mergeCell ref="Q19:V19"/>
    <mergeCell ref="T20:V20"/>
    <mergeCell ref="R7:V7"/>
    <mergeCell ref="R8:V8"/>
    <mergeCell ref="R9:V9"/>
    <mergeCell ref="R15:V15"/>
    <mergeCell ref="R13:V13"/>
    <mergeCell ref="R10:V10"/>
    <mergeCell ref="R11:V11"/>
    <mergeCell ref="A36:O36"/>
    <mergeCell ref="R12:V12"/>
    <mergeCell ref="R14:V14"/>
    <mergeCell ref="A18:O18"/>
    <mergeCell ref="A19:O29"/>
    <mergeCell ref="T21:V21"/>
    <mergeCell ref="R21:S21"/>
    <mergeCell ref="Q23:V23"/>
    <mergeCell ref="Q26:V26"/>
    <mergeCell ref="Q27:S29"/>
    <mergeCell ref="T27:V29"/>
    <mergeCell ref="A2:O17"/>
    <mergeCell ref="Q2:V2"/>
    <mergeCell ref="R3:V3"/>
    <mergeCell ref="R4:V4"/>
    <mergeCell ref="R5:V5"/>
  </mergeCells>
  <hyperlinks>
    <hyperlink ref="G31" r:id="rId1" xr:uid="{1C92D835-2BE2-4CBC-8471-4333ACDEA75F}"/>
    <hyperlink ref="G33" r:id="rId2" xr:uid="{357D09E1-1660-47B4-910B-DD675ED76D9B}"/>
    <hyperlink ref="G32" r:id="rId3" xr:uid="{310895D8-D1A6-4EC8-9639-CC14C9F94B6F}"/>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0D8FE-3B60-44DF-A4EF-66F5386B13C2}">
  <sheetPr>
    <tabColor rgb="FF94BD7D"/>
  </sheetPr>
  <dimension ref="A2:R37"/>
  <sheetViews>
    <sheetView showGridLines="0" topLeftCell="A32" zoomScaleNormal="100" workbookViewId="0">
      <selection activeCell="G30" sqref="G30"/>
    </sheetView>
  </sheetViews>
  <sheetFormatPr defaultColWidth="8.85546875" defaultRowHeight="15"/>
  <cols>
    <col min="1" max="1" width="15.85546875" customWidth="1"/>
    <col min="2" max="2" width="62.7109375" bestFit="1" customWidth="1"/>
    <col min="3" max="6" width="15.7109375" customWidth="1"/>
    <col min="12" max="12" width="14.7109375" customWidth="1"/>
    <col min="13" max="13" width="56.7109375" customWidth="1"/>
    <col min="14" max="14" width="11.7109375" customWidth="1"/>
    <col min="15" max="15" width="17.42578125" bestFit="1" customWidth="1"/>
    <col min="16" max="17" width="16.7109375" customWidth="1"/>
    <col min="19" max="19" width="14.7109375" customWidth="1"/>
    <col min="20" max="20" width="40.7109375" customWidth="1"/>
    <col min="21" max="22" width="11.7109375" customWidth="1"/>
    <col min="23" max="24" width="16.7109375" customWidth="1"/>
    <col min="26" max="26" width="14.7109375" customWidth="1"/>
    <col min="27" max="27" width="40.7109375" customWidth="1"/>
    <col min="29" max="29" width="11.7109375" customWidth="1"/>
    <col min="30" max="31" width="16.7109375" customWidth="1"/>
  </cols>
  <sheetData>
    <row r="2" spans="1:18" ht="15" customHeight="1">
      <c r="A2" s="331"/>
      <c r="B2" s="322" t="s">
        <v>147</v>
      </c>
      <c r="C2" s="323"/>
      <c r="D2" s="312" t="s">
        <v>148</v>
      </c>
      <c r="E2" s="328" t="s">
        <v>149</v>
      </c>
      <c r="F2" s="309" t="s">
        <v>150</v>
      </c>
      <c r="H2" s="303" t="s">
        <v>151</v>
      </c>
      <c r="I2" s="304"/>
      <c r="J2" s="304"/>
      <c r="K2" s="305"/>
      <c r="M2" s="295" t="s">
        <v>152</v>
      </c>
      <c r="O2" s="315" t="s">
        <v>153</v>
      </c>
      <c r="P2" s="315"/>
      <c r="R2" s="38"/>
    </row>
    <row r="3" spans="1:18" ht="15.95" customHeight="1">
      <c r="A3" s="331"/>
      <c r="B3" s="324"/>
      <c r="C3" s="325"/>
      <c r="D3" s="313"/>
      <c r="E3" s="329"/>
      <c r="F3" s="310"/>
      <c r="H3" s="306"/>
      <c r="I3" s="307"/>
      <c r="J3" s="307"/>
      <c r="K3" s="308"/>
      <c r="M3" s="296"/>
      <c r="O3" s="315"/>
      <c r="P3" s="315"/>
      <c r="R3" s="44"/>
    </row>
    <row r="4" spans="1:18" ht="15.95" customHeight="1">
      <c r="A4" s="331"/>
      <c r="B4" s="326"/>
      <c r="C4" s="327"/>
      <c r="D4" s="314"/>
      <c r="E4" s="330"/>
      <c r="F4" s="311"/>
      <c r="H4" s="316">
        <v>2.5</v>
      </c>
      <c r="I4" s="317"/>
      <c r="J4" s="317"/>
      <c r="K4" s="318"/>
      <c r="M4" s="297">
        <f>SUM(D5:D21)/COUNT(D5:D21)</f>
        <v>1</v>
      </c>
    </row>
    <row r="5" spans="1:18" ht="20.45" customHeight="1">
      <c r="A5" s="289" t="s">
        <v>154</v>
      </c>
      <c r="B5" s="279" t="s">
        <v>155</v>
      </c>
      <c r="C5" s="332"/>
      <c r="D5" s="333">
        <f t="shared" ref="D5:D13" si="0">AVERAGE(E5,F5)</f>
        <v>1</v>
      </c>
      <c r="E5" s="334">
        <f>BEHEREN!J3</f>
        <v>1</v>
      </c>
      <c r="F5" s="335">
        <f>BEHEREN!K3</f>
        <v>1</v>
      </c>
      <c r="H5" s="319"/>
      <c r="I5" s="320"/>
      <c r="J5" s="320"/>
      <c r="K5" s="321"/>
      <c r="M5" s="298"/>
    </row>
    <row r="6" spans="1:18" ht="20.45" customHeight="1">
      <c r="A6" s="290"/>
      <c r="B6" s="278" t="s">
        <v>156</v>
      </c>
      <c r="C6" s="336"/>
      <c r="D6" s="337">
        <f t="shared" si="0"/>
        <v>1</v>
      </c>
      <c r="E6" s="338">
        <f>BEHEREN!J4</f>
        <v>1</v>
      </c>
      <c r="F6" s="339">
        <f>BEHEREN!K4</f>
        <v>1</v>
      </c>
      <c r="M6" s="92" t="s">
        <v>157</v>
      </c>
    </row>
    <row r="7" spans="1:18" ht="20.45" customHeight="1">
      <c r="A7" s="290"/>
      <c r="B7" s="278" t="s">
        <v>158</v>
      </c>
      <c r="C7" s="336"/>
      <c r="D7" s="337">
        <f t="shared" si="0"/>
        <v>1</v>
      </c>
      <c r="E7" s="338">
        <f>BEHEREN!J5</f>
        <v>1</v>
      </c>
      <c r="F7" s="339">
        <f>BEHEREN!K5</f>
        <v>1</v>
      </c>
    </row>
    <row r="8" spans="1:18" ht="20.45" customHeight="1">
      <c r="A8" s="290"/>
      <c r="B8" s="280" t="s">
        <v>159</v>
      </c>
      <c r="C8" s="340"/>
      <c r="D8" s="337">
        <f t="shared" si="0"/>
        <v>1</v>
      </c>
      <c r="E8" s="338">
        <f>BEHEREN!J6</f>
        <v>1</v>
      </c>
      <c r="F8" s="339">
        <f>BEHEREN!K6</f>
        <v>1</v>
      </c>
      <c r="H8" s="66"/>
    </row>
    <row r="9" spans="1:18" ht="20.45" customHeight="1">
      <c r="A9" s="299" t="s">
        <v>160</v>
      </c>
      <c r="B9" s="279" t="s">
        <v>161</v>
      </c>
      <c r="C9" s="332"/>
      <c r="D9" s="333">
        <f t="shared" si="0"/>
        <v>1</v>
      </c>
      <c r="E9" s="334">
        <f>IDENTIFICEREN!J3</f>
        <v>1</v>
      </c>
      <c r="F9" s="335">
        <f>IDENTIFICEREN!K3</f>
        <v>1</v>
      </c>
      <c r="M9" s="42" t="s">
        <v>162</v>
      </c>
      <c r="N9" s="37" t="s">
        <v>163</v>
      </c>
      <c r="O9" s="93">
        <f>Introductie!Q4</f>
        <v>46107</v>
      </c>
    </row>
    <row r="10" spans="1:18" ht="20.45" customHeight="1">
      <c r="A10" s="300"/>
      <c r="B10" s="278" t="s">
        <v>164</v>
      </c>
      <c r="C10" s="336"/>
      <c r="D10" s="337">
        <f t="shared" si="0"/>
        <v>1</v>
      </c>
      <c r="E10" s="338">
        <f>IDENTIFICEREN!J8</f>
        <v>1</v>
      </c>
      <c r="F10" s="339">
        <f>IDENTIFICEREN!K8</f>
        <v>1</v>
      </c>
    </row>
    <row r="11" spans="1:18" ht="20.45" customHeight="1">
      <c r="A11" s="300"/>
      <c r="B11" s="280" t="s">
        <v>165</v>
      </c>
      <c r="C11" s="340"/>
      <c r="D11" s="337">
        <f t="shared" si="0"/>
        <v>1</v>
      </c>
      <c r="E11" s="338">
        <f>IDENTIFICEREN!J10</f>
        <v>1</v>
      </c>
      <c r="F11" s="339">
        <f>IDENTIFICEREN!K10</f>
        <v>1</v>
      </c>
      <c r="M11" s="276" t="s">
        <v>12</v>
      </c>
      <c r="N11" s="285">
        <f>Introductie!T27</f>
        <v>46107</v>
      </c>
      <c r="O11" s="286"/>
    </row>
    <row r="12" spans="1:18" ht="20.45" customHeight="1">
      <c r="A12" s="301" t="s">
        <v>166</v>
      </c>
      <c r="B12" s="279" t="s">
        <v>167</v>
      </c>
      <c r="C12" s="332"/>
      <c r="D12" s="333">
        <f t="shared" si="0"/>
        <v>1</v>
      </c>
      <c r="E12" s="334">
        <f>BESCHERMEN!J3</f>
        <v>1</v>
      </c>
      <c r="F12" s="335">
        <f>BESCHERMEN!K3</f>
        <v>1</v>
      </c>
      <c r="M12" s="277"/>
      <c r="N12" s="287"/>
      <c r="O12" s="288"/>
    </row>
    <row r="13" spans="1:18" ht="20.45" customHeight="1">
      <c r="A13" s="302"/>
      <c r="B13" s="341" t="s">
        <v>168</v>
      </c>
      <c r="C13" s="336"/>
      <c r="D13" s="337">
        <f t="shared" si="0"/>
        <v>1</v>
      </c>
      <c r="E13" s="338">
        <f>BESCHERMEN!J11</f>
        <v>1</v>
      </c>
      <c r="F13" s="339">
        <f>BESCHERMEN!K11</f>
        <v>1</v>
      </c>
    </row>
    <row r="14" spans="1:18" ht="20.45" customHeight="1">
      <c r="A14" s="302"/>
      <c r="B14" s="278" t="s">
        <v>169</v>
      </c>
      <c r="C14" s="336"/>
      <c r="D14" s="337">
        <f t="shared" ref="D14:D15" si="1">AVERAGE(E14,F14)</f>
        <v>1</v>
      </c>
      <c r="E14" s="338">
        <f>BESCHERMEN!J12</f>
        <v>1</v>
      </c>
      <c r="F14" s="339">
        <f>BESCHERMEN!K12</f>
        <v>1</v>
      </c>
    </row>
    <row r="15" spans="1:18" ht="20.45" customHeight="1">
      <c r="A15" s="302"/>
      <c r="B15" s="278" t="s">
        <v>170</v>
      </c>
      <c r="C15" s="336"/>
      <c r="D15" s="337">
        <f t="shared" si="1"/>
        <v>1</v>
      </c>
      <c r="E15" s="338">
        <f>BESCHERMEN!J14</f>
        <v>1</v>
      </c>
      <c r="F15" s="339">
        <f>BESCHERMEN!K14</f>
        <v>1</v>
      </c>
    </row>
    <row r="16" spans="1:18" ht="20.45" customHeight="1">
      <c r="A16" s="302"/>
      <c r="B16" s="280" t="s">
        <v>171</v>
      </c>
      <c r="C16" s="340"/>
      <c r="D16" s="337">
        <f t="shared" ref="D16:D21" si="2">AVERAGE(E16,F16)</f>
        <v>1</v>
      </c>
      <c r="E16" s="338">
        <f>BESCHERMEN!J16</f>
        <v>1</v>
      </c>
      <c r="F16" s="339">
        <f>BESCHERMEN!K16</f>
        <v>1</v>
      </c>
    </row>
    <row r="17" spans="1:17" ht="20.45" customHeight="1">
      <c r="A17" s="291" t="s">
        <v>172</v>
      </c>
      <c r="B17" s="279" t="s">
        <v>173</v>
      </c>
      <c r="C17" s="332"/>
      <c r="D17" s="333">
        <f t="shared" si="2"/>
        <v>1</v>
      </c>
      <c r="E17" s="334">
        <f>DETECTEREN!J3</f>
        <v>1</v>
      </c>
      <c r="F17" s="335">
        <f>DETECTEREN!K3</f>
        <v>1</v>
      </c>
    </row>
    <row r="18" spans="1:17" ht="20.45" customHeight="1">
      <c r="A18" s="292"/>
      <c r="B18" s="280" t="s">
        <v>174</v>
      </c>
      <c r="C18" s="340"/>
      <c r="D18" s="337">
        <f t="shared" si="2"/>
        <v>1</v>
      </c>
      <c r="E18" s="338">
        <f>DETECTEREN!J6</f>
        <v>1</v>
      </c>
      <c r="F18" s="339">
        <f>DETECTEREN!K6</f>
        <v>1</v>
      </c>
    </row>
    <row r="19" spans="1:17" ht="20.45" customHeight="1">
      <c r="A19" s="293" t="s">
        <v>175</v>
      </c>
      <c r="B19" s="279" t="s">
        <v>176</v>
      </c>
      <c r="C19" s="332"/>
      <c r="D19" s="333">
        <f t="shared" si="2"/>
        <v>1</v>
      </c>
      <c r="E19" s="334">
        <f>REAGEREN!J3</f>
        <v>1</v>
      </c>
      <c r="F19" s="335">
        <f>REAGEREN!K3</f>
        <v>1</v>
      </c>
    </row>
    <row r="20" spans="1:17" ht="20.45" customHeight="1">
      <c r="A20" s="294"/>
      <c r="B20" s="280" t="s">
        <v>177</v>
      </c>
      <c r="C20" s="340"/>
      <c r="D20" s="337">
        <f t="shared" si="2"/>
        <v>1</v>
      </c>
      <c r="E20" s="338">
        <f>REAGEREN!J4</f>
        <v>1</v>
      </c>
      <c r="F20" s="339">
        <f>REAGEREN!K4</f>
        <v>1</v>
      </c>
    </row>
    <row r="21" spans="1:17" ht="20.45" customHeight="1">
      <c r="A21" s="160" t="s">
        <v>178</v>
      </c>
      <c r="B21" s="281" t="s">
        <v>179</v>
      </c>
      <c r="C21" s="342"/>
      <c r="D21" s="343">
        <f t="shared" si="2"/>
        <v>1</v>
      </c>
      <c r="E21" s="344">
        <f>HERSTELLEN!J3</f>
        <v>1</v>
      </c>
      <c r="F21" s="345">
        <f>HERSTELLEN!K3</f>
        <v>1</v>
      </c>
    </row>
    <row r="22" spans="1:17">
      <c r="A22" s="83"/>
      <c r="B22" s="83"/>
    </row>
    <row r="23" spans="1:17">
      <c r="F23" s="7"/>
      <c r="L23" s="282" t="s">
        <v>180</v>
      </c>
      <c r="M23" s="283"/>
      <c r="N23" s="283"/>
      <c r="O23" s="283"/>
      <c r="P23" s="283"/>
      <c r="Q23" s="284"/>
    </row>
    <row r="24" spans="1:17" ht="48" customHeight="1">
      <c r="L24" s="274" t="s">
        <v>58</v>
      </c>
      <c r="M24" s="275"/>
      <c r="N24" s="96" t="s">
        <v>181</v>
      </c>
      <c r="O24" s="97" t="s">
        <v>182</v>
      </c>
      <c r="P24" s="98" t="s">
        <v>183</v>
      </c>
      <c r="Q24" s="99" t="s">
        <v>184</v>
      </c>
    </row>
    <row r="25" spans="1:17" ht="92.1" customHeight="1">
      <c r="L25" s="100" t="s">
        <v>185</v>
      </c>
      <c r="M25" s="115" t="s">
        <v>186</v>
      </c>
      <c r="N25" s="101">
        <v>2.5</v>
      </c>
      <c r="O25" s="28">
        <f>AVERAGE(P25,Q25)</f>
        <v>1</v>
      </c>
      <c r="P25" s="25">
        <f>IDENTIFICEREN!F7</f>
        <v>1</v>
      </c>
      <c r="Q25" s="24">
        <f>IDENTIFICEREN!G7</f>
        <v>1</v>
      </c>
    </row>
    <row r="26" spans="1:17" ht="92.1" customHeight="1">
      <c r="L26" s="102" t="s">
        <v>187</v>
      </c>
      <c r="M26" s="115" t="s">
        <v>188</v>
      </c>
      <c r="N26" s="103">
        <v>2.5</v>
      </c>
      <c r="O26" s="29">
        <f t="shared" ref="O26:O37" si="3">AVERAGE(P26,Q26)</f>
        <v>1</v>
      </c>
      <c r="P26" s="26">
        <f>BESCHERMEN!F3</f>
        <v>1</v>
      </c>
      <c r="Q26" s="22">
        <f>BESCHERMEN!G3</f>
        <v>1</v>
      </c>
    </row>
    <row r="27" spans="1:17" ht="92.1" customHeight="1">
      <c r="L27" s="102" t="s">
        <v>189</v>
      </c>
      <c r="M27" s="115" t="s">
        <v>190</v>
      </c>
      <c r="N27" s="103">
        <v>2.5</v>
      </c>
      <c r="O27" s="29">
        <f t="shared" si="3"/>
        <v>1</v>
      </c>
      <c r="P27" s="26">
        <f>BESCHERMEN!F5</f>
        <v>1</v>
      </c>
      <c r="Q27" s="22">
        <f>BESCHERMEN!G5</f>
        <v>1</v>
      </c>
    </row>
    <row r="28" spans="1:17" ht="92.1" customHeight="1">
      <c r="L28" s="102" t="s">
        <v>191</v>
      </c>
      <c r="M28" s="115" t="s">
        <v>192</v>
      </c>
      <c r="N28" s="103">
        <v>2.5</v>
      </c>
      <c r="O28" s="29">
        <f t="shared" si="3"/>
        <v>1</v>
      </c>
      <c r="P28" s="26">
        <f>BESCHERMEN!F6</f>
        <v>1</v>
      </c>
      <c r="Q28" s="22">
        <f>BESCHERMEN!G6</f>
        <v>1</v>
      </c>
    </row>
    <row r="29" spans="1:17" ht="92.1" customHeight="1">
      <c r="L29" s="102" t="s">
        <v>193</v>
      </c>
      <c r="M29" s="115" t="s">
        <v>194</v>
      </c>
      <c r="N29" s="103">
        <v>2.5</v>
      </c>
      <c r="O29" s="29">
        <f t="shared" si="3"/>
        <v>1</v>
      </c>
      <c r="P29" s="26">
        <f>BESCHERMEN!F7</f>
        <v>1</v>
      </c>
      <c r="Q29" s="22">
        <f>BESCHERMEN!G7</f>
        <v>1</v>
      </c>
    </row>
    <row r="30" spans="1:17" ht="92.1" customHeight="1">
      <c r="L30" s="102" t="s">
        <v>195</v>
      </c>
      <c r="M30" s="115" t="s">
        <v>196</v>
      </c>
      <c r="N30" s="103">
        <v>2.5</v>
      </c>
      <c r="O30" s="29">
        <f t="shared" si="3"/>
        <v>1</v>
      </c>
      <c r="P30" s="26">
        <f>BESCHERMEN!F8</f>
        <v>1</v>
      </c>
      <c r="Q30" s="22">
        <f>BESCHERMEN!G8</f>
        <v>1</v>
      </c>
    </row>
    <row r="31" spans="1:17" ht="92.1" customHeight="1">
      <c r="L31" s="102" t="s">
        <v>197</v>
      </c>
      <c r="M31" s="115" t="s">
        <v>198</v>
      </c>
      <c r="N31" s="103">
        <v>2.5</v>
      </c>
      <c r="O31" s="29">
        <f t="shared" ref="O31:O36" si="4">AVERAGE(P31,Q31)</f>
        <v>1</v>
      </c>
      <c r="P31" s="26">
        <f>BESCHERMEN!F9</f>
        <v>1</v>
      </c>
      <c r="Q31" s="22">
        <f>BESCHERMEN!G9</f>
        <v>1</v>
      </c>
    </row>
    <row r="32" spans="1:17" ht="92.1" customHeight="1">
      <c r="L32" s="102" t="s">
        <v>199</v>
      </c>
      <c r="M32" s="115" t="s">
        <v>200</v>
      </c>
      <c r="N32" s="103">
        <v>2.5</v>
      </c>
      <c r="O32" s="29">
        <f>AVERAGE(P32:Q32)</f>
        <v>1</v>
      </c>
      <c r="P32" s="26">
        <f>BESCHERMEN!H13</f>
        <v>1</v>
      </c>
      <c r="Q32" s="22">
        <f>BESCHERMEN!I13</f>
        <v>1</v>
      </c>
    </row>
    <row r="33" spans="12:17" ht="92.1" customHeight="1">
      <c r="L33" s="102" t="s">
        <v>201</v>
      </c>
      <c r="M33" s="115" t="s">
        <v>202</v>
      </c>
      <c r="N33" s="103">
        <v>2.5</v>
      </c>
      <c r="O33" s="29">
        <f>AVERAGE(P33:Q33)</f>
        <v>1</v>
      </c>
      <c r="P33" s="26">
        <f>BESCHERMEN!H14</f>
        <v>1</v>
      </c>
      <c r="Q33" s="22">
        <f>BESCHERMEN!I14</f>
        <v>1</v>
      </c>
    </row>
    <row r="34" spans="12:17" ht="92.1" customHeight="1">
      <c r="L34" s="102" t="s">
        <v>203</v>
      </c>
      <c r="M34" s="115" t="s">
        <v>204</v>
      </c>
      <c r="N34" s="103">
        <v>2.5</v>
      </c>
      <c r="O34" s="29">
        <f>AVERAGE(P34:Q34)</f>
        <v>1</v>
      </c>
      <c r="P34" s="26">
        <f>BESCHERMEN!F16</f>
        <v>1</v>
      </c>
      <c r="Q34" s="22">
        <f>BESCHERMEN!G16</f>
        <v>1</v>
      </c>
    </row>
    <row r="35" spans="12:17" ht="92.1" customHeight="1">
      <c r="L35" s="102" t="s">
        <v>205</v>
      </c>
      <c r="M35" s="115" t="s">
        <v>206</v>
      </c>
      <c r="N35" s="103">
        <v>2.5</v>
      </c>
      <c r="O35" s="29">
        <f t="shared" si="4"/>
        <v>1</v>
      </c>
      <c r="P35" s="26">
        <f>BESCHERMEN!F17</f>
        <v>1</v>
      </c>
      <c r="Q35" s="22">
        <f>BESCHERMEN!G17</f>
        <v>1</v>
      </c>
    </row>
    <row r="36" spans="12:17" ht="92.1" customHeight="1">
      <c r="L36" s="102" t="s">
        <v>207</v>
      </c>
      <c r="M36" s="115" t="s">
        <v>208</v>
      </c>
      <c r="N36" s="103">
        <v>2.5</v>
      </c>
      <c r="O36" s="29">
        <f t="shared" si="4"/>
        <v>1</v>
      </c>
      <c r="P36" s="26">
        <f>DETECTEREN!F4</f>
        <v>1</v>
      </c>
      <c r="Q36" s="22">
        <f>DETECTEREN!G4</f>
        <v>1</v>
      </c>
    </row>
    <row r="37" spans="12:17" ht="92.1" customHeight="1" thickBot="1">
      <c r="L37" s="104" t="s">
        <v>209</v>
      </c>
      <c r="M37" s="154" t="s">
        <v>210</v>
      </c>
      <c r="N37" s="105">
        <v>2.5</v>
      </c>
      <c r="O37" s="30">
        <f t="shared" si="3"/>
        <v>1</v>
      </c>
      <c r="P37" s="27">
        <f>DETECTEREN!F6</f>
        <v>1</v>
      </c>
      <c r="Q37" s="23">
        <f>DETECTEREN!G6</f>
        <v>1</v>
      </c>
    </row>
  </sheetData>
  <sheetProtection algorithmName="SHA-512" hashValue="gbBQiDzXR3UzTgtCeGFbTZbkUjH0Iw8LNsth+S6NGMvPnmbNL7lZdRsxDiqKH4DNh+fg5qitMuu8r/9IEFF21w==" saltValue="JwsXNdjQvTN6uhjqpOiNpg==" spinCount="100000" sheet="1" objects="1" scenarios="1"/>
  <mergeCells count="35">
    <mergeCell ref="O2:P3"/>
    <mergeCell ref="B9:C9"/>
    <mergeCell ref="B10:C10"/>
    <mergeCell ref="B11:C11"/>
    <mergeCell ref="B12:C12"/>
    <mergeCell ref="H4:K5"/>
    <mergeCell ref="B2:C4"/>
    <mergeCell ref="E2:E4"/>
    <mergeCell ref="A5:A8"/>
    <mergeCell ref="A17:A18"/>
    <mergeCell ref="A19:A20"/>
    <mergeCell ref="M2:M3"/>
    <mergeCell ref="M4:M5"/>
    <mergeCell ref="A9:A11"/>
    <mergeCell ref="A12:A16"/>
    <mergeCell ref="B20:C20"/>
    <mergeCell ref="B13:C13"/>
    <mergeCell ref="H2:K3"/>
    <mergeCell ref="F2:F4"/>
    <mergeCell ref="D2:D4"/>
    <mergeCell ref="B5:C5"/>
    <mergeCell ref="B6:C6"/>
    <mergeCell ref="B7:C7"/>
    <mergeCell ref="B8:C8"/>
    <mergeCell ref="L24:M24"/>
    <mergeCell ref="M11:M12"/>
    <mergeCell ref="B14:C14"/>
    <mergeCell ref="B15:C15"/>
    <mergeCell ref="B17:C17"/>
    <mergeCell ref="B16:C16"/>
    <mergeCell ref="B18:C18"/>
    <mergeCell ref="B19:C19"/>
    <mergeCell ref="B21:C21"/>
    <mergeCell ref="L23:Q23"/>
    <mergeCell ref="N11:O12"/>
  </mergeCells>
  <conditionalFormatting sqref="F23">
    <cfRule type="expression" dxfId="5" priority="539">
      <formula>E23&lt;C23</formula>
    </cfRule>
    <cfRule type="expression" dxfId="4" priority="540">
      <formula>F23&gt;E23</formula>
    </cfRule>
  </conditionalFormatting>
  <conditionalFormatting sqref="M4">
    <cfRule type="cellIs" dxfId="3" priority="543" operator="greaterThanOrEqual">
      <formula>$H$4</formula>
    </cfRule>
    <cfRule type="expression" dxfId="2" priority="544">
      <formula>M4&lt;H4</formula>
    </cfRule>
  </conditionalFormatting>
  <conditionalFormatting sqref="O25:Q37">
    <cfRule type="cellIs" dxfId="1" priority="13" operator="lessThan">
      <formula>$N$25</formula>
    </cfRule>
    <cfRule type="cellIs" dxfId="0" priority="14" operator="greaterThanOrEqual">
      <formula>$N$25</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B9"/>
  <sheetViews>
    <sheetView showGridLines="0" workbookViewId="0">
      <selection activeCell="E41" sqref="E41"/>
    </sheetView>
  </sheetViews>
  <sheetFormatPr defaultColWidth="10.7109375" defaultRowHeight="15"/>
  <cols>
    <col min="1" max="1" width="26" customWidth="1"/>
    <col min="2" max="2" width="105" customWidth="1"/>
  </cols>
  <sheetData>
    <row r="1" spans="1:2" ht="17.100000000000001" thickTop="1" thickBot="1">
      <c r="A1" s="11" t="s">
        <v>211</v>
      </c>
      <c r="B1" s="12" t="s">
        <v>212</v>
      </c>
    </row>
    <row r="2" spans="1:2" ht="15.95" thickTop="1">
      <c r="A2" s="13" t="s">
        <v>213</v>
      </c>
      <c r="B2" s="14" t="s">
        <v>214</v>
      </c>
    </row>
    <row r="3" spans="1:2">
      <c r="A3" s="2" t="s">
        <v>215</v>
      </c>
      <c r="B3" s="3" t="s">
        <v>216</v>
      </c>
    </row>
    <row r="4" spans="1:2">
      <c r="A4" s="2" t="s">
        <v>217</v>
      </c>
      <c r="B4" s="3" t="s">
        <v>218</v>
      </c>
    </row>
    <row r="5" spans="1:2">
      <c r="A5" s="2" t="s">
        <v>219</v>
      </c>
      <c r="B5" s="3" t="s">
        <v>220</v>
      </c>
    </row>
    <row r="6" spans="1:2" ht="15.95" thickBot="1">
      <c r="A6" s="4" t="s">
        <v>221</v>
      </c>
      <c r="B6" s="15" t="s">
        <v>222</v>
      </c>
    </row>
    <row r="7" spans="1:2" ht="15.95" thickTop="1"/>
    <row r="9" spans="1:2">
      <c r="A9" s="88"/>
      <c r="B9" s="89"/>
    </row>
  </sheetData>
  <sheetProtection algorithmName="SHA-512" hashValue="Lx6rEf4OXYHswdQpuQcyQIBOQ4tlZxn77qL45R/2qCeiqYvdvowBaZyQVlJ87IuWQfHs2VjsJLP3xl1IMeI/YA==" saltValue="4aed+sHfL59DUmzwgbcrwA==" spinCount="100000" sheet="1" objects="1" scenarios="1"/>
  <sortState xmlns:xlrd2="http://schemas.microsoft.com/office/spreadsheetml/2017/richdata2" ref="A2:B6">
    <sortCondition ref="A2:A6"/>
  </sortState>
  <hyperlinks>
    <hyperlink ref="B3" r:id="rId1" xr:uid="{00000000-0004-0000-0400-000001000000}"/>
    <hyperlink ref="B4" r:id="rId2" xr:uid="{00000000-0004-0000-0400-000002000000}"/>
    <hyperlink ref="B2" r:id="rId3" xr:uid="{00000000-0004-0000-0400-000003000000}"/>
    <hyperlink ref="B5" r:id="rId4" xr:uid="{F1117F78-E9FA-4548-8F39-4DC336ACF639}"/>
    <hyperlink ref="B6" r:id="rId5" xr:uid="{7EAC3766-3BE0-4B26-B7B7-CBF672853700}"/>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H12"/>
  <sheetViews>
    <sheetView showGridLines="0" workbookViewId="0">
      <selection activeCell="A5" sqref="A5"/>
    </sheetView>
  </sheetViews>
  <sheetFormatPr defaultColWidth="10.7109375" defaultRowHeight="15"/>
  <cols>
    <col min="1" max="1" width="31.85546875" customWidth="1"/>
    <col min="2" max="2" width="24" customWidth="1"/>
    <col min="3" max="3" width="59.7109375" style="1" customWidth="1"/>
    <col min="4" max="4" width="65.42578125" style="1" customWidth="1"/>
    <col min="5" max="5" width="2.7109375" customWidth="1"/>
    <col min="6" max="6" width="47.140625" customWidth="1"/>
    <col min="7" max="7" width="15.28515625" customWidth="1"/>
  </cols>
  <sheetData>
    <row r="1" spans="1:8" ht="33.950000000000003">
      <c r="A1" s="16" t="s">
        <v>20</v>
      </c>
      <c r="B1" s="17" t="s">
        <v>21</v>
      </c>
      <c r="C1" s="18" t="s">
        <v>22</v>
      </c>
      <c r="D1" s="19" t="s">
        <v>23</v>
      </c>
      <c r="F1" s="239" t="s">
        <v>24</v>
      </c>
      <c r="G1" s="240"/>
    </row>
    <row r="2" spans="1:8" ht="60" customHeight="1">
      <c r="A2" s="107" t="s">
        <v>25</v>
      </c>
      <c r="B2" s="8">
        <v>1</v>
      </c>
      <c r="C2" s="108" t="s">
        <v>26</v>
      </c>
      <c r="D2" s="109" t="s">
        <v>27</v>
      </c>
      <c r="F2" s="156" t="s">
        <v>28</v>
      </c>
      <c r="G2" s="86" t="s">
        <v>29</v>
      </c>
      <c r="H2" s="85"/>
    </row>
    <row r="3" spans="1:8" ht="60" customHeight="1">
      <c r="A3" s="110" t="s">
        <v>30</v>
      </c>
      <c r="B3" s="9">
        <v>2</v>
      </c>
      <c r="C3" s="111" t="s">
        <v>31</v>
      </c>
      <c r="D3" s="112" t="s">
        <v>32</v>
      </c>
      <c r="F3" s="157" t="s">
        <v>33</v>
      </c>
      <c r="G3" s="87" t="s">
        <v>34</v>
      </c>
      <c r="H3" s="85"/>
    </row>
    <row r="4" spans="1:8" ht="60" customHeight="1">
      <c r="A4" s="107" t="s">
        <v>35</v>
      </c>
      <c r="B4" s="8">
        <v>3</v>
      </c>
      <c r="C4" s="108" t="s">
        <v>36</v>
      </c>
      <c r="D4" s="109" t="s">
        <v>37</v>
      </c>
      <c r="F4" s="158" t="s">
        <v>38</v>
      </c>
      <c r="G4" s="39" t="s">
        <v>29</v>
      </c>
      <c r="H4" s="85"/>
    </row>
    <row r="5" spans="1:8" ht="68.099999999999994">
      <c r="A5" s="169" t="s">
        <v>39</v>
      </c>
      <c r="B5" s="9">
        <v>4</v>
      </c>
      <c r="C5" s="111" t="s">
        <v>40</v>
      </c>
      <c r="D5" s="112" t="s">
        <v>41</v>
      </c>
    </row>
    <row r="6" spans="1:8" ht="84.95">
      <c r="A6" s="113" t="s">
        <v>42</v>
      </c>
      <c r="B6" s="10">
        <v>5</v>
      </c>
      <c r="C6" s="114" t="s">
        <v>43</v>
      </c>
      <c r="D6" s="155" t="s">
        <v>44</v>
      </c>
    </row>
    <row r="8" spans="1:8" ht="14.45" customHeight="1">
      <c r="A8" s="241" t="s">
        <v>45</v>
      </c>
      <c r="B8" s="242"/>
      <c r="C8" s="242"/>
      <c r="D8" s="243"/>
    </row>
    <row r="9" spans="1:8" ht="14.45" customHeight="1">
      <c r="A9" s="161" t="s">
        <v>46</v>
      </c>
      <c r="B9" s="162" t="s">
        <v>47</v>
      </c>
      <c r="C9" s="163"/>
      <c r="D9" s="164"/>
    </row>
    <row r="10" spans="1:8" ht="14.45" customHeight="1">
      <c r="A10" s="165" t="s">
        <v>48</v>
      </c>
      <c r="B10" s="166" t="s">
        <v>49</v>
      </c>
      <c r="C10" s="167"/>
      <c r="D10" s="168"/>
    </row>
    <row r="12" spans="1:8">
      <c r="A12" s="43" t="s">
        <v>50</v>
      </c>
    </row>
  </sheetData>
  <sheetProtection algorithmName="SHA-512" hashValue="WucsuOuxFAFKJYAAuI0iXS3XKP/kikLIKHzfs47U/t1N/9a3ek+DXvFzyG7vwuJ4ewcjyosZFL8y0Dg6RCvwyw==" saltValue="bqBI8yJ4TrmVwpkt5Ha+Jw==" spinCount="100000" sheet="1" objects="1" scenarios="1"/>
  <mergeCells count="2">
    <mergeCell ref="F1:G1"/>
    <mergeCell ref="A8:D8"/>
  </mergeCells>
  <hyperlinks>
    <hyperlink ref="A12" r:id="rId1" xr:uid="{A122E01B-9573-4917-A306-76E0D2E09D6B}"/>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79F6-CB49-47A8-A25A-3B781F9DA934}">
  <sheetPr>
    <tabColor rgb="FFFFFF99"/>
  </sheetPr>
  <dimension ref="A1:Q7"/>
  <sheetViews>
    <sheetView showGridLines="0" zoomScaleNormal="100" workbookViewId="0">
      <pane xSplit="5" ySplit="2" topLeftCell="F3" activePane="bottomRight" state="frozenSplit"/>
      <selection pane="bottomRight" activeCell="F4" sqref="F4"/>
      <selection pane="bottomLeft" activeCell="M5" sqref="M5"/>
      <selection pane="topRight" activeCell="M5" sqref="M5"/>
    </sheetView>
  </sheetViews>
  <sheetFormatPr defaultColWidth="8.85546875" defaultRowHeight="15"/>
  <cols>
    <col min="1" max="1" width="30.28515625" customWidth="1"/>
    <col min="2" max="2" width="22.85546875" customWidth="1"/>
    <col min="3" max="3" width="17.42578125" customWidth="1"/>
    <col min="4" max="4" width="33.28515625" customWidth="1"/>
    <col min="5" max="5" width="49.140625" customWidth="1"/>
    <col min="6" max="6" width="13.28515625" customWidth="1"/>
    <col min="7" max="7" width="13.42578125" customWidth="1"/>
    <col min="8" max="11" width="15.7109375" style="6" customWidth="1"/>
    <col min="12" max="13" width="60.7109375" customWidth="1"/>
    <col min="14" max="17" width="8.85546875" style="45"/>
  </cols>
  <sheetData>
    <row r="1" spans="1:13" ht="27.75" customHeight="1">
      <c r="A1" s="247" t="s">
        <v>51</v>
      </c>
      <c r="B1" s="248"/>
      <c r="C1" s="47">
        <f>Introductie!Q4</f>
        <v>46107</v>
      </c>
      <c r="D1" s="46" t="s">
        <v>52</v>
      </c>
      <c r="E1" s="47">
        <f>Introductie!T27</f>
        <v>46107</v>
      </c>
      <c r="F1" s="244" t="s">
        <v>53</v>
      </c>
      <c r="G1" s="245"/>
      <c r="H1" s="245"/>
      <c r="I1" s="245"/>
      <c r="J1" s="245"/>
      <c r="K1" s="245"/>
      <c r="L1" s="245"/>
      <c r="M1" s="246"/>
    </row>
    <row r="2" spans="1:13" ht="48.6" customHeight="1">
      <c r="A2" s="20" t="s">
        <v>54</v>
      </c>
      <c r="B2" s="60" t="s">
        <v>55</v>
      </c>
      <c r="C2" s="60" t="s">
        <v>56</v>
      </c>
      <c r="D2" s="60" t="s">
        <v>57</v>
      </c>
      <c r="E2" s="59" t="s">
        <v>58</v>
      </c>
      <c r="F2" s="94" t="s">
        <v>59</v>
      </c>
      <c r="G2" s="94" t="s">
        <v>60</v>
      </c>
      <c r="H2" s="94" t="s">
        <v>61</v>
      </c>
      <c r="I2" s="94" t="s">
        <v>62</v>
      </c>
      <c r="J2" s="94" t="s">
        <v>63</v>
      </c>
      <c r="K2" s="94" t="s">
        <v>64</v>
      </c>
      <c r="L2" s="95" t="s">
        <v>65</v>
      </c>
      <c r="M2" s="95" t="s">
        <v>66</v>
      </c>
    </row>
    <row r="3" spans="1:13" ht="153.75" customHeight="1">
      <c r="A3" s="117" t="s">
        <v>67</v>
      </c>
      <c r="B3" s="61"/>
      <c r="C3" s="72"/>
      <c r="D3" s="116" t="s">
        <v>68</v>
      </c>
      <c r="E3" s="106" t="s">
        <v>69</v>
      </c>
      <c r="F3" s="21">
        <v>1</v>
      </c>
      <c r="G3" s="21">
        <v>1</v>
      </c>
      <c r="H3" s="71">
        <f>IF(OR($F3="N/A",$G3="N/A"),2.5,$F3)</f>
        <v>1</v>
      </c>
      <c r="I3" s="71">
        <f>IF(OR($F3="N/A",$G3="N/A"),2.5,$G3)</f>
        <v>1</v>
      </c>
      <c r="J3" s="78">
        <f t="shared" ref="J3:K6" si="0">H3</f>
        <v>1</v>
      </c>
      <c r="K3" s="75">
        <f t="shared" si="0"/>
        <v>1</v>
      </c>
      <c r="L3" s="36"/>
      <c r="M3" s="36"/>
    </row>
    <row r="4" spans="1:13" ht="153.75" customHeight="1">
      <c r="A4" s="118" t="s">
        <v>70</v>
      </c>
      <c r="B4" s="76"/>
      <c r="C4" s="77"/>
      <c r="D4" s="119" t="s">
        <v>71</v>
      </c>
      <c r="E4" s="120" t="s">
        <v>72</v>
      </c>
      <c r="F4" s="21">
        <v>1</v>
      </c>
      <c r="G4" s="21">
        <v>1</v>
      </c>
      <c r="H4" s="71">
        <f>IF(OR($F4="N/A",$G4="N/A"),2.5,$F4)</f>
        <v>1</v>
      </c>
      <c r="I4" s="71">
        <f>IF(OR($F4="N/A",$G4="N/A"),2.5,$G4)</f>
        <v>1</v>
      </c>
      <c r="J4" s="75">
        <f t="shared" si="0"/>
        <v>1</v>
      </c>
      <c r="K4" s="75">
        <f t="shared" si="0"/>
        <v>1</v>
      </c>
      <c r="L4" s="36"/>
      <c r="M4" s="36"/>
    </row>
    <row r="5" spans="1:13" ht="153.75" customHeight="1">
      <c r="A5" s="121" t="s">
        <v>73</v>
      </c>
      <c r="B5" s="62"/>
      <c r="C5" s="74"/>
      <c r="D5" s="122" t="s">
        <v>74</v>
      </c>
      <c r="E5" s="120" t="s">
        <v>75</v>
      </c>
      <c r="F5" s="21">
        <v>1</v>
      </c>
      <c r="G5" s="21">
        <v>1</v>
      </c>
      <c r="H5" s="71">
        <f>IF(OR($F5="N/A",$G5="N/A"),2.5,$F5)</f>
        <v>1</v>
      </c>
      <c r="I5" s="71">
        <f>IF(OR($F5="N/A",$G5="N/A"),2.5,$G5)</f>
        <v>1</v>
      </c>
      <c r="J5" s="69">
        <f t="shared" si="0"/>
        <v>1</v>
      </c>
      <c r="K5" s="69">
        <f t="shared" si="0"/>
        <v>1</v>
      </c>
      <c r="L5" s="36"/>
      <c r="M5" s="36"/>
    </row>
    <row r="6" spans="1:13" ht="153.75" customHeight="1">
      <c r="A6" s="123" t="s">
        <v>76</v>
      </c>
      <c r="B6" s="64"/>
      <c r="C6" s="72"/>
      <c r="D6" s="116" t="s">
        <v>77</v>
      </c>
      <c r="E6" s="122" t="s">
        <v>78</v>
      </c>
      <c r="F6" s="21">
        <v>1</v>
      </c>
      <c r="G6" s="21">
        <v>1</v>
      </c>
      <c r="H6" s="71">
        <f>IF(OR($F6="N/A",$G6="N/A"),2.5,$F6)</f>
        <v>1</v>
      </c>
      <c r="I6" s="71">
        <f>IF(OR($F6="N/A",$G6="N/A"),2.5,$G6)</f>
        <v>1</v>
      </c>
      <c r="J6" s="75">
        <f t="shared" si="0"/>
        <v>1</v>
      </c>
      <c r="K6" s="75">
        <f t="shared" si="0"/>
        <v>1</v>
      </c>
      <c r="L6" s="36"/>
      <c r="M6" s="36"/>
    </row>
    <row r="7" spans="1:13">
      <c r="E7" s="65"/>
    </row>
  </sheetData>
  <sheetProtection algorithmName="SHA-512" hashValue="h+1bi4lL8MV4cEmxIiWWZQoE5pKszTOU5QZZVvcbZ2gsSeH3cuAZKVe7yG5rr+i/whlGNYb2n9cCLkRqGPNa9w==" saltValue="uRPdc2GtNuGdmpZ/lwWZvQ==" spinCount="100000" sheet="1" formatColumns="0" formatRows="0" insertColumns="0" insertRows="0" insertHyperlinks="0" sort="0" autoFilter="0" pivotTables="0"/>
  <autoFilter ref="A2:M6" xr:uid="{FA7079F6-CB49-47A8-A25A-3B781F9DA934}"/>
  <mergeCells count="2">
    <mergeCell ref="F1:M1"/>
    <mergeCell ref="A1:B1"/>
  </mergeCells>
  <conditionalFormatting sqref="F3:G6">
    <cfRule type="expression" dxfId="11" priority="1">
      <formula>AND(NA_Count&gt;1,COUNTIF($F3:$G3,"N/A")&gt;0)</formula>
    </cfRule>
  </conditionalFormatting>
  <dataValidations count="1">
    <dataValidation type="list" allowBlank="1" showInputMessage="1" showErrorMessage="1" sqref="F3:G6" xr:uid="{2403B53D-9434-4ED7-B107-C5D028167112}">
      <formula1>"1,2,3,4,5,N/A"</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9DB46-0637-485C-BF39-451739DC2515}">
  <sheetPr>
    <tabColor rgb="FF5BC4F1"/>
  </sheetPr>
  <dimension ref="A1:Q10"/>
  <sheetViews>
    <sheetView showGridLines="0" tabSelected="1" zoomScaleNormal="100" workbookViewId="0">
      <pane xSplit="5" ySplit="2" topLeftCell="F3" activePane="bottomRight" state="frozenSplit"/>
      <selection pane="bottomRight" activeCell="G7" sqref="G7"/>
      <selection pane="bottomLeft" activeCell="M5" sqref="M5"/>
      <selection pane="topRight" activeCell="M5" sqref="M5"/>
    </sheetView>
  </sheetViews>
  <sheetFormatPr defaultColWidth="8.85546875" defaultRowHeight="15"/>
  <cols>
    <col min="1" max="1" width="38.85546875" customWidth="1"/>
    <col min="2" max="2" width="22.85546875" customWidth="1"/>
    <col min="3" max="3" width="17.28515625" customWidth="1"/>
    <col min="4" max="4" width="33.28515625" customWidth="1"/>
    <col min="5" max="5" width="60" customWidth="1"/>
    <col min="6" max="6" width="13.28515625" customWidth="1"/>
    <col min="7" max="7" width="13.42578125" customWidth="1"/>
    <col min="8" max="11" width="15.7109375" style="6" customWidth="1"/>
    <col min="12" max="13" width="60.7109375" customWidth="1"/>
    <col min="14" max="17" width="8.85546875" style="45"/>
  </cols>
  <sheetData>
    <row r="1" spans="1:13" ht="21.75" customHeight="1">
      <c r="A1" s="247" t="s">
        <v>51</v>
      </c>
      <c r="B1" s="248"/>
      <c r="C1" s="47">
        <f>Introductie!Q4</f>
        <v>46107</v>
      </c>
      <c r="D1" s="46" t="s">
        <v>52</v>
      </c>
      <c r="E1" s="47">
        <f>Introductie!T27</f>
        <v>46107</v>
      </c>
      <c r="F1" s="244" t="s">
        <v>53</v>
      </c>
      <c r="G1" s="245"/>
      <c r="H1" s="245"/>
      <c r="I1" s="245"/>
      <c r="J1" s="245"/>
      <c r="K1" s="245"/>
      <c r="L1" s="245"/>
      <c r="M1" s="246"/>
    </row>
    <row r="2" spans="1:13" ht="45.6" customHeight="1">
      <c r="A2" s="20" t="s">
        <v>54</v>
      </c>
      <c r="B2" s="60" t="s">
        <v>55</v>
      </c>
      <c r="C2" s="60" t="s">
        <v>56</v>
      </c>
      <c r="D2" s="60" t="s">
        <v>57</v>
      </c>
      <c r="E2" s="59" t="s">
        <v>58</v>
      </c>
      <c r="F2" s="94" t="s">
        <v>59</v>
      </c>
      <c r="G2" s="94" t="s">
        <v>60</v>
      </c>
      <c r="H2" s="94" t="s">
        <v>61</v>
      </c>
      <c r="I2" s="94" t="s">
        <v>62</v>
      </c>
      <c r="J2" s="94" t="s">
        <v>63</v>
      </c>
      <c r="K2" s="94" t="s">
        <v>64</v>
      </c>
      <c r="L2" s="95" t="s">
        <v>65</v>
      </c>
      <c r="M2" s="95" t="s">
        <v>66</v>
      </c>
    </row>
    <row r="3" spans="1:13" ht="72.75" customHeight="1">
      <c r="A3" s="251" t="s">
        <v>79</v>
      </c>
      <c r="B3" s="51"/>
      <c r="C3" s="51"/>
      <c r="D3" s="116" t="s">
        <v>80</v>
      </c>
      <c r="E3" s="120" t="s">
        <v>81</v>
      </c>
      <c r="F3" s="21">
        <v>1</v>
      </c>
      <c r="G3" s="21">
        <v>1</v>
      </c>
      <c r="H3" s="71">
        <f>IF(OR($F3="N/A",$G3="N/A"),2.5,$F3)</f>
        <v>1</v>
      </c>
      <c r="I3" s="71">
        <f>IF(OR($F3="N/A",$G3="N/A"),2.5,$G3)</f>
        <v>1</v>
      </c>
      <c r="J3" s="249">
        <f>AVERAGE(H3,H4,H5,H6,H7)</f>
        <v>1</v>
      </c>
      <c r="K3" s="249">
        <f>AVERAGE(I3,I4,I5,I6,I7)</f>
        <v>1</v>
      </c>
      <c r="L3" s="36"/>
      <c r="M3" s="36"/>
    </row>
    <row r="4" spans="1:13" ht="72.75" customHeight="1">
      <c r="A4" s="252"/>
      <c r="B4" s="52"/>
      <c r="C4" s="52"/>
      <c r="D4" s="122" t="s">
        <v>82</v>
      </c>
      <c r="E4" s="124" t="s">
        <v>83</v>
      </c>
      <c r="F4" s="21">
        <v>1</v>
      </c>
      <c r="G4" s="21">
        <v>1</v>
      </c>
      <c r="H4" s="71">
        <f t="shared" ref="H4:H10" si="0">IF(OR($F4="N/A",$G4="N/A"),2.5,$F4)</f>
        <v>1</v>
      </c>
      <c r="I4" s="71">
        <f t="shared" ref="I4:I10" si="1">IF(OR($F4="N/A",$G4="N/A"),2.5,$G4)</f>
        <v>1</v>
      </c>
      <c r="J4" s="250"/>
      <c r="K4" s="250"/>
      <c r="L4" s="36"/>
      <c r="M4" s="36"/>
    </row>
    <row r="5" spans="1:13" ht="72.75" customHeight="1">
      <c r="A5" s="252"/>
      <c r="B5" s="52"/>
      <c r="C5" s="52"/>
      <c r="D5" s="125" t="s">
        <v>84</v>
      </c>
      <c r="E5" s="126" t="s">
        <v>85</v>
      </c>
      <c r="F5" s="21">
        <v>1</v>
      </c>
      <c r="G5" s="21">
        <v>1</v>
      </c>
      <c r="H5" s="71">
        <f t="shared" si="0"/>
        <v>1</v>
      </c>
      <c r="I5" s="71">
        <f t="shared" si="1"/>
        <v>1</v>
      </c>
      <c r="J5" s="250"/>
      <c r="K5" s="250"/>
      <c r="L5" s="36"/>
      <c r="M5" s="36"/>
    </row>
    <row r="6" spans="1:13" s="45" customFormat="1" ht="72.75" customHeight="1">
      <c r="A6" s="252"/>
      <c r="B6" s="52"/>
      <c r="C6" s="52"/>
      <c r="D6" s="122" t="s">
        <v>86</v>
      </c>
      <c r="E6" s="119" t="s">
        <v>87</v>
      </c>
      <c r="F6" s="21">
        <v>1</v>
      </c>
      <c r="G6" s="21">
        <v>1</v>
      </c>
      <c r="H6" s="71">
        <f t="shared" si="0"/>
        <v>1</v>
      </c>
      <c r="I6" s="71">
        <f t="shared" si="1"/>
        <v>1</v>
      </c>
      <c r="J6" s="250"/>
      <c r="K6" s="250"/>
      <c r="L6" s="36"/>
      <c r="M6" s="36"/>
    </row>
    <row r="7" spans="1:13" s="45" customFormat="1" ht="72.75" customHeight="1">
      <c r="A7" s="252"/>
      <c r="B7" s="52"/>
      <c r="C7" s="53" t="s">
        <v>56</v>
      </c>
      <c r="D7" s="122" t="s">
        <v>88</v>
      </c>
      <c r="E7" s="127" t="s">
        <v>89</v>
      </c>
      <c r="F7" s="21">
        <v>1</v>
      </c>
      <c r="G7" s="21">
        <v>1</v>
      </c>
      <c r="H7" s="71">
        <f t="shared" si="0"/>
        <v>1</v>
      </c>
      <c r="I7" s="71">
        <f t="shared" si="1"/>
        <v>1</v>
      </c>
      <c r="J7" s="250"/>
      <c r="K7" s="250"/>
      <c r="L7" s="36"/>
      <c r="M7" s="36"/>
    </row>
    <row r="8" spans="1:13" s="45" customFormat="1" ht="75.599999999999994" customHeight="1">
      <c r="A8" s="251" t="s">
        <v>90</v>
      </c>
      <c r="B8" s="51"/>
      <c r="C8" s="51"/>
      <c r="D8" s="122" t="s">
        <v>91</v>
      </c>
      <c r="E8" s="128" t="s">
        <v>92</v>
      </c>
      <c r="F8" s="21">
        <v>1</v>
      </c>
      <c r="G8" s="21">
        <v>1</v>
      </c>
      <c r="H8" s="71">
        <f t="shared" si="0"/>
        <v>1</v>
      </c>
      <c r="I8" s="71">
        <f t="shared" si="1"/>
        <v>1</v>
      </c>
      <c r="J8" s="249">
        <f>AVERAGE(H8,H9)</f>
        <v>1</v>
      </c>
      <c r="K8" s="249">
        <f>AVERAGE(I8,I9)</f>
        <v>1</v>
      </c>
      <c r="L8" s="36"/>
      <c r="M8" s="36"/>
    </row>
    <row r="9" spans="1:13" s="45" customFormat="1" ht="76.349999999999994" customHeight="1">
      <c r="A9" s="253"/>
      <c r="B9" s="91"/>
      <c r="C9" s="91"/>
      <c r="D9" s="122" t="s">
        <v>93</v>
      </c>
      <c r="E9" s="120" t="s">
        <v>94</v>
      </c>
      <c r="F9" s="21">
        <v>1</v>
      </c>
      <c r="G9" s="21">
        <v>1</v>
      </c>
      <c r="H9" s="71">
        <f t="shared" si="0"/>
        <v>1</v>
      </c>
      <c r="I9" s="71">
        <f t="shared" si="1"/>
        <v>1</v>
      </c>
      <c r="J9" s="254"/>
      <c r="K9" s="254"/>
      <c r="L9" s="36"/>
      <c r="M9" s="36"/>
    </row>
    <row r="10" spans="1:13" s="45" customFormat="1" ht="83.1" customHeight="1">
      <c r="A10" s="129" t="s">
        <v>95</v>
      </c>
      <c r="B10" s="72"/>
      <c r="C10" s="72"/>
      <c r="D10" s="116" t="s">
        <v>96</v>
      </c>
      <c r="E10" s="130" t="s">
        <v>97</v>
      </c>
      <c r="F10" s="21">
        <v>1</v>
      </c>
      <c r="G10" s="21">
        <v>1</v>
      </c>
      <c r="H10" s="71">
        <f t="shared" si="0"/>
        <v>1</v>
      </c>
      <c r="I10" s="71">
        <f t="shared" si="1"/>
        <v>1</v>
      </c>
      <c r="J10" s="70">
        <f>H10</f>
        <v>1</v>
      </c>
      <c r="K10" s="70">
        <f>I10</f>
        <v>1</v>
      </c>
      <c r="L10" s="36"/>
      <c r="M10" s="36"/>
    </row>
  </sheetData>
  <sheetProtection algorithmName="SHA-512" hashValue="WX+CKxyLcNrbOiVrNZ1p6lFV2piosfBLbXAdEABXYS1lmFmTAk2u9N5eQAQHbDY0p8QnD6OPs+1sqj1gVTMLLg==" saltValue="XIivkeF/TTm2aBmls+1TCQ==" spinCount="100000" sheet="1" formatColumns="0" formatRows="0" insertColumns="0" insertRows="0" insertHyperlinks="0" sort="0" autoFilter="0" pivotTables="0"/>
  <autoFilter ref="A2:M10" xr:uid="{FA7079F6-CB49-47A8-A25A-3B781F9DA934}"/>
  <mergeCells count="8">
    <mergeCell ref="F1:M1"/>
    <mergeCell ref="K3:K7"/>
    <mergeCell ref="A3:A7"/>
    <mergeCell ref="A8:A9"/>
    <mergeCell ref="J3:J7"/>
    <mergeCell ref="J8:J9"/>
    <mergeCell ref="K8:K9"/>
    <mergeCell ref="A1:B1"/>
  </mergeCells>
  <conditionalFormatting sqref="F3:G10">
    <cfRule type="expression" dxfId="10" priority="1">
      <formula>AND(NA_Count&gt;1,COUNTIF($F3:$G3,"N/A")&gt;0)</formula>
    </cfRule>
  </conditionalFormatting>
  <dataValidations count="2">
    <dataValidation type="list" allowBlank="1" showInputMessage="1" showErrorMessage="1" sqref="F3:G6 F8:G10" xr:uid="{AA37C2D5-C3D6-42FF-B293-D893A95CF0EB}">
      <formula1>"1,2,3,4,5,N/A"</formula1>
    </dataValidation>
    <dataValidation type="list" allowBlank="1" showInputMessage="1" showErrorMessage="1" sqref="F7:G7" xr:uid="{7E81195C-E135-47A3-8998-735DE1354B77}">
      <formula1>"1,2,3,4,5"</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66B2E-CE7A-49EC-AD7A-304AD9F54BE7}">
  <sheetPr>
    <tabColor rgb="FF918CEA"/>
  </sheetPr>
  <dimension ref="A1:Q17"/>
  <sheetViews>
    <sheetView showGridLines="0" zoomScaleNormal="100" zoomScaleSheetLayoutView="50" workbookViewId="0">
      <pane ySplit="2" topLeftCell="A3" activePane="bottomLeft" state="frozen"/>
      <selection pane="bottomLeft" activeCell="G3" sqref="G3"/>
    </sheetView>
  </sheetViews>
  <sheetFormatPr defaultColWidth="8.85546875" defaultRowHeight="15"/>
  <cols>
    <col min="1" max="1" width="38.85546875" customWidth="1"/>
    <col min="2" max="2" width="22.85546875" customWidth="1"/>
    <col min="3" max="3" width="17.28515625" customWidth="1"/>
    <col min="4" max="4" width="33.28515625" customWidth="1"/>
    <col min="5" max="5" width="60" customWidth="1"/>
    <col min="6" max="6" width="13.28515625" customWidth="1"/>
    <col min="7" max="7" width="13.42578125" customWidth="1"/>
    <col min="8" max="11" width="15.7109375" style="6" customWidth="1"/>
    <col min="12" max="13" width="60.7109375" customWidth="1"/>
    <col min="14" max="17" width="8.85546875" style="45"/>
  </cols>
  <sheetData>
    <row r="1" spans="1:13" ht="27.75" customHeight="1">
      <c r="A1" s="247" t="s">
        <v>51</v>
      </c>
      <c r="B1" s="248"/>
      <c r="C1" s="47">
        <f>Introductie!Q4</f>
        <v>46107</v>
      </c>
      <c r="D1" s="46" t="s">
        <v>52</v>
      </c>
      <c r="E1" s="47">
        <f>Introductie!T27</f>
        <v>46107</v>
      </c>
      <c r="F1" s="244" t="s">
        <v>53</v>
      </c>
      <c r="G1" s="245"/>
      <c r="H1" s="245"/>
      <c r="I1" s="245"/>
      <c r="J1" s="245"/>
      <c r="K1" s="245"/>
      <c r="L1" s="245"/>
      <c r="M1" s="246"/>
    </row>
    <row r="2" spans="1:13" ht="45.6" customHeight="1">
      <c r="A2" s="20" t="s">
        <v>54</v>
      </c>
      <c r="B2" s="60" t="s">
        <v>55</v>
      </c>
      <c r="C2" s="60" t="s">
        <v>56</v>
      </c>
      <c r="D2" s="60" t="s">
        <v>57</v>
      </c>
      <c r="E2" s="59" t="s">
        <v>58</v>
      </c>
      <c r="F2" s="94" t="s">
        <v>59</v>
      </c>
      <c r="G2" s="94" t="s">
        <v>60</v>
      </c>
      <c r="H2" s="94" t="s">
        <v>61</v>
      </c>
      <c r="I2" s="94" t="s">
        <v>62</v>
      </c>
      <c r="J2" s="94" t="s">
        <v>63</v>
      </c>
      <c r="K2" s="94" t="s">
        <v>64</v>
      </c>
      <c r="L2" s="95" t="s">
        <v>65</v>
      </c>
      <c r="M2" s="95" t="s">
        <v>66</v>
      </c>
    </row>
    <row r="3" spans="1:13" ht="88.5" customHeight="1">
      <c r="A3" s="262" t="s">
        <v>98</v>
      </c>
      <c r="B3" s="51"/>
      <c r="C3" s="54" t="s">
        <v>56</v>
      </c>
      <c r="D3" s="122" t="s">
        <v>99</v>
      </c>
      <c r="E3" s="131" t="s">
        <v>100</v>
      </c>
      <c r="F3" s="21">
        <v>1</v>
      </c>
      <c r="G3" s="21">
        <v>1</v>
      </c>
      <c r="H3" s="67">
        <f>IF(OR($F3="N/A",$G3="N/A"),2.5,$F3)</f>
        <v>1</v>
      </c>
      <c r="I3" s="67">
        <f>IF(OR($F3="N/A",$G3="N/A"),2.5,$G3)</f>
        <v>1</v>
      </c>
      <c r="J3" s="249">
        <f>AVERAGE(H3,H4,H6,H10)</f>
        <v>1</v>
      </c>
      <c r="K3" s="249">
        <f>AVERAGE(I3,I4,I6,I10)</f>
        <v>1</v>
      </c>
      <c r="L3" s="36"/>
      <c r="M3" s="36"/>
    </row>
    <row r="4" spans="1:13" ht="88.5" customHeight="1">
      <c r="A4" s="264"/>
      <c r="B4" s="52"/>
      <c r="C4" s="52"/>
      <c r="D4" s="266" t="s">
        <v>101</v>
      </c>
      <c r="E4" s="106" t="s">
        <v>102</v>
      </c>
      <c r="F4" s="21">
        <v>1</v>
      </c>
      <c r="G4" s="21">
        <v>1</v>
      </c>
      <c r="H4" s="255">
        <f>AVERAGE(IF(OR($F4="N/A",$G4="N/A"),2.5,$F4),IF(OR($F5="N/A",$G5="N/A"),2.5,$F5))</f>
        <v>1</v>
      </c>
      <c r="I4" s="255">
        <f>AVERAGE(IF(OR($F4="N/A",$G4="N/A"),2.5,$G4),IF(OR($F5="N/A",$G5="N/A"),2.5,$G5))</f>
        <v>1</v>
      </c>
      <c r="J4" s="250"/>
      <c r="K4" s="250"/>
      <c r="L4" s="36"/>
      <c r="M4" s="36"/>
    </row>
    <row r="5" spans="1:13" ht="88.5" customHeight="1">
      <c r="A5" s="264"/>
      <c r="B5" s="52"/>
      <c r="C5" s="53" t="s">
        <v>56</v>
      </c>
      <c r="D5" s="267"/>
      <c r="E5" s="132" t="s">
        <v>103</v>
      </c>
      <c r="F5" s="21">
        <v>1</v>
      </c>
      <c r="G5" s="21">
        <v>1</v>
      </c>
      <c r="H5" s="256"/>
      <c r="I5" s="256"/>
      <c r="J5" s="250"/>
      <c r="K5" s="250"/>
      <c r="L5" s="36"/>
      <c r="M5" s="36"/>
    </row>
    <row r="6" spans="1:13" s="45" customFormat="1" ht="88.5" customHeight="1">
      <c r="A6" s="264"/>
      <c r="B6" s="52"/>
      <c r="C6" s="53" t="s">
        <v>56</v>
      </c>
      <c r="D6" s="266" t="s">
        <v>104</v>
      </c>
      <c r="E6" s="133" t="s">
        <v>105</v>
      </c>
      <c r="F6" s="21">
        <v>1</v>
      </c>
      <c r="G6" s="21">
        <v>1</v>
      </c>
      <c r="H6" s="255">
        <f>AVERAGE(IF(OR($F6="N/A",$G6="N/A"),2.5,$F6),IF(OR($F7="N/A",$G7="N/A"),2.5,$F7),IF(OR($F8="N/A",$G8="N/A"),2.5,$F8),IF(OR($F9="N/A",$G9="N/A"),2.5,$F9))</f>
        <v>1</v>
      </c>
      <c r="I6" s="255">
        <f>AVERAGE(IF(OR($F6="N/A",$G6="N/A"),2.5,$G6),IF(OR($F7="N/A",$G7="N/A"),2.5,$G7),IF(OR($F8="N/A",$G8="N/A"),2.5,$G8),IF(OR($F9="N/A",$G9="N/A"),2.5,$G9))</f>
        <v>1</v>
      </c>
      <c r="J6" s="250"/>
      <c r="K6" s="250"/>
      <c r="L6" s="36"/>
      <c r="M6" s="36"/>
    </row>
    <row r="7" spans="1:13" s="45" customFormat="1" ht="88.5" customHeight="1">
      <c r="A7" s="264"/>
      <c r="B7" s="52"/>
      <c r="C7" s="53" t="s">
        <v>56</v>
      </c>
      <c r="D7" s="268"/>
      <c r="E7" s="134" t="s">
        <v>106</v>
      </c>
      <c r="F7" s="21">
        <v>1</v>
      </c>
      <c r="G7" s="21">
        <v>1</v>
      </c>
      <c r="H7" s="256"/>
      <c r="I7" s="256"/>
      <c r="J7" s="250"/>
      <c r="K7" s="250"/>
      <c r="L7" s="36"/>
      <c r="M7" s="36"/>
    </row>
    <row r="8" spans="1:13" s="45" customFormat="1" ht="88.5" customHeight="1">
      <c r="A8" s="264"/>
      <c r="B8" s="52"/>
      <c r="C8" s="53" t="s">
        <v>56</v>
      </c>
      <c r="D8" s="268"/>
      <c r="E8" s="134" t="s">
        <v>107</v>
      </c>
      <c r="F8" s="21">
        <v>1</v>
      </c>
      <c r="G8" s="21">
        <v>1</v>
      </c>
      <c r="H8" s="256"/>
      <c r="I8" s="256"/>
      <c r="J8" s="250"/>
      <c r="K8" s="250"/>
      <c r="L8" s="36"/>
      <c r="M8" s="36"/>
    </row>
    <row r="9" spans="1:13" s="45" customFormat="1" ht="88.5" customHeight="1">
      <c r="A9" s="264"/>
      <c r="B9" s="52"/>
      <c r="C9" s="53" t="s">
        <v>56</v>
      </c>
      <c r="D9" s="268"/>
      <c r="E9" s="135" t="s">
        <v>108</v>
      </c>
      <c r="F9" s="21">
        <v>1</v>
      </c>
      <c r="G9" s="21">
        <v>1</v>
      </c>
      <c r="H9" s="256"/>
      <c r="I9" s="256"/>
      <c r="J9" s="250"/>
      <c r="K9" s="250"/>
      <c r="L9" s="36"/>
      <c r="M9" s="36"/>
    </row>
    <row r="10" spans="1:13" s="45" customFormat="1" ht="88.5" customHeight="1">
      <c r="A10" s="264"/>
      <c r="B10" s="72"/>
      <c r="C10" s="72"/>
      <c r="D10" s="122" t="s">
        <v>109</v>
      </c>
      <c r="E10" s="136" t="s">
        <v>110</v>
      </c>
      <c r="F10" s="21">
        <v>1</v>
      </c>
      <c r="G10" s="21">
        <v>1</v>
      </c>
      <c r="H10" s="67">
        <f>IF(OR($F10="N/A",$G10="N/A"),2.5,$F10)</f>
        <v>1</v>
      </c>
      <c r="I10" s="67">
        <f>IF(OR($F10="N/A",$G10="N/A"),2.5,$G10)</f>
        <v>1</v>
      </c>
      <c r="J10" s="250"/>
      <c r="K10" s="250"/>
      <c r="L10" s="36"/>
      <c r="M10" s="36"/>
    </row>
    <row r="11" spans="1:13" s="45" customFormat="1" ht="88.5" customHeight="1">
      <c r="A11" s="137" t="s">
        <v>111</v>
      </c>
      <c r="B11" s="74"/>
      <c r="C11" s="72"/>
      <c r="D11" s="116" t="s">
        <v>112</v>
      </c>
      <c r="E11" s="138" t="s">
        <v>113</v>
      </c>
      <c r="F11" s="21">
        <v>1</v>
      </c>
      <c r="G11" s="21">
        <v>1</v>
      </c>
      <c r="H11" s="67">
        <f t="shared" ref="H11:H15" si="0">IF(OR($F11="N/A",$G11="N/A"),2.5,$F11)</f>
        <v>1</v>
      </c>
      <c r="I11" s="67">
        <f t="shared" ref="I11:I15" si="1">IF(OR($F11="N/A",$G11="N/A"),2.5,$G11)</f>
        <v>1</v>
      </c>
      <c r="J11" s="75">
        <f>H11</f>
        <v>1</v>
      </c>
      <c r="K11" s="75">
        <f>I11</f>
        <v>1</v>
      </c>
      <c r="L11" s="36"/>
      <c r="M11" s="36"/>
    </row>
    <row r="12" spans="1:13" s="45" customFormat="1" ht="88.5" customHeight="1">
      <c r="A12" s="262" t="s">
        <v>114</v>
      </c>
      <c r="B12" s="52"/>
      <c r="C12" s="52"/>
      <c r="D12" s="139" t="s">
        <v>115</v>
      </c>
      <c r="E12" s="130" t="s">
        <v>116</v>
      </c>
      <c r="F12" s="21">
        <v>1</v>
      </c>
      <c r="G12" s="21">
        <v>1</v>
      </c>
      <c r="H12" s="67">
        <f t="shared" si="0"/>
        <v>1</v>
      </c>
      <c r="I12" s="67">
        <f t="shared" si="1"/>
        <v>1</v>
      </c>
      <c r="J12" s="249">
        <f>AVERAGE(H12,H13)</f>
        <v>1</v>
      </c>
      <c r="K12" s="249">
        <f>AVERAGE(I12,I13)</f>
        <v>1</v>
      </c>
      <c r="L12" s="36"/>
      <c r="M12" s="36"/>
    </row>
    <row r="13" spans="1:13" s="45" customFormat="1" ht="88.5" customHeight="1">
      <c r="A13" s="265"/>
      <c r="B13" s="72"/>
      <c r="C13" s="81" t="s">
        <v>56</v>
      </c>
      <c r="D13" s="122" t="s">
        <v>117</v>
      </c>
      <c r="E13" s="140" t="s">
        <v>118</v>
      </c>
      <c r="F13" s="21">
        <v>1</v>
      </c>
      <c r="G13" s="21">
        <v>1</v>
      </c>
      <c r="H13" s="67">
        <f t="shared" si="0"/>
        <v>1</v>
      </c>
      <c r="I13" s="67">
        <f t="shared" si="1"/>
        <v>1</v>
      </c>
      <c r="J13" s="254"/>
      <c r="K13" s="254"/>
      <c r="L13" s="36"/>
      <c r="M13" s="36"/>
    </row>
    <row r="14" spans="1:13" s="45" customFormat="1" ht="88.5" customHeight="1">
      <c r="A14" s="258" t="s">
        <v>119</v>
      </c>
      <c r="B14" s="55" t="s">
        <v>120</v>
      </c>
      <c r="C14" s="53" t="s">
        <v>56</v>
      </c>
      <c r="D14" s="141" t="s">
        <v>121</v>
      </c>
      <c r="E14" s="131" t="s">
        <v>122</v>
      </c>
      <c r="F14" s="21">
        <v>1</v>
      </c>
      <c r="G14" s="21">
        <v>1</v>
      </c>
      <c r="H14" s="67">
        <f t="shared" si="0"/>
        <v>1</v>
      </c>
      <c r="I14" s="67">
        <f t="shared" si="1"/>
        <v>1</v>
      </c>
      <c r="J14" s="250">
        <f>AVERAGE(H14,H15)</f>
        <v>1</v>
      </c>
      <c r="K14" s="250">
        <f>AVERAGE(I14,I15)</f>
        <v>1</v>
      </c>
      <c r="L14" s="36"/>
      <c r="M14" s="36"/>
    </row>
    <row r="15" spans="1:13" s="45" customFormat="1" ht="88.5" customHeight="1">
      <c r="A15" s="259"/>
      <c r="B15" s="57"/>
      <c r="C15" s="56"/>
      <c r="D15" s="142" t="s">
        <v>123</v>
      </c>
      <c r="E15" s="143" t="s">
        <v>124</v>
      </c>
      <c r="F15" s="21">
        <v>1</v>
      </c>
      <c r="G15" s="21">
        <v>1</v>
      </c>
      <c r="H15" s="67">
        <f t="shared" si="0"/>
        <v>1</v>
      </c>
      <c r="I15" s="67">
        <f t="shared" si="1"/>
        <v>1</v>
      </c>
      <c r="J15" s="250"/>
      <c r="K15" s="250"/>
      <c r="L15" s="36"/>
      <c r="M15" s="36"/>
    </row>
    <row r="16" spans="1:13" s="45" customFormat="1" ht="88.5" customHeight="1">
      <c r="A16" s="262" t="s">
        <v>125</v>
      </c>
      <c r="B16" s="79"/>
      <c r="C16" s="84" t="s">
        <v>56</v>
      </c>
      <c r="D16" s="260" t="s">
        <v>126</v>
      </c>
      <c r="E16" s="144" t="s">
        <v>127</v>
      </c>
      <c r="F16" s="21">
        <v>1</v>
      </c>
      <c r="G16" s="21">
        <v>1</v>
      </c>
      <c r="H16" s="255">
        <f>AVERAGE(IF(OR($F16="N/A",$G16="N/A"),2.5,$F16),IF(OR($F17="N/A",$G17="N/A"),2.5,$F17))</f>
        <v>1</v>
      </c>
      <c r="I16" s="255">
        <f>AVERAGE(IF(OR($F16="N/A",$G16="N/A"),2.5,$G16),IF(OR($F17="N/A",$G17="N/A"),2.5,$G17))</f>
        <v>1</v>
      </c>
      <c r="J16" s="249">
        <f>H16</f>
        <v>1</v>
      </c>
      <c r="K16" s="249">
        <f>I16</f>
        <v>1</v>
      </c>
      <c r="L16" s="36"/>
      <c r="M16" s="36"/>
    </row>
    <row r="17" spans="1:13" s="45" customFormat="1" ht="88.5" customHeight="1">
      <c r="A17" s="263"/>
      <c r="B17" s="80"/>
      <c r="C17" s="53" t="s">
        <v>56</v>
      </c>
      <c r="D17" s="261"/>
      <c r="E17" s="145" t="s">
        <v>128</v>
      </c>
      <c r="F17" s="21">
        <v>1</v>
      </c>
      <c r="G17" s="21">
        <v>1</v>
      </c>
      <c r="H17" s="257"/>
      <c r="I17" s="257"/>
      <c r="J17" s="254"/>
      <c r="K17" s="254"/>
      <c r="L17" s="36"/>
      <c r="M17" s="36"/>
    </row>
  </sheetData>
  <sheetProtection algorithmName="SHA-512" hashValue="cIXvkiuKduq9ethcGghuaUnI9cCOItvFwAx2GEYNdoNiLR2/zsbpToTbcda0mW1FtL8XRq+Uc9hJ4/Hx2Ga0WA==" saltValue="baQenGFogTeYeyjBeLPN4g==" spinCount="100000" sheet="1" formatColumns="0" formatRows="0" insertColumns="0" insertRows="0" insertHyperlinks="0" sort="0" autoFilter="0" pivotTables="0"/>
  <autoFilter ref="A2:M17" xr:uid="{FA7079F6-CB49-47A8-A25A-3B781F9DA934}"/>
  <mergeCells count="23">
    <mergeCell ref="A1:B1"/>
    <mergeCell ref="H16:H17"/>
    <mergeCell ref="I16:I17"/>
    <mergeCell ref="J16:J17"/>
    <mergeCell ref="K16:K17"/>
    <mergeCell ref="J12:J13"/>
    <mergeCell ref="K12:K13"/>
    <mergeCell ref="J14:J15"/>
    <mergeCell ref="K14:K15"/>
    <mergeCell ref="A14:A15"/>
    <mergeCell ref="D16:D17"/>
    <mergeCell ref="A16:A17"/>
    <mergeCell ref="A3:A10"/>
    <mergeCell ref="A12:A13"/>
    <mergeCell ref="D4:D5"/>
    <mergeCell ref="D6:D9"/>
    <mergeCell ref="F1:M1"/>
    <mergeCell ref="J3:J10"/>
    <mergeCell ref="K3:K10"/>
    <mergeCell ref="H4:H5"/>
    <mergeCell ref="I4:I5"/>
    <mergeCell ref="H6:H9"/>
    <mergeCell ref="I6:I9"/>
  </mergeCells>
  <conditionalFormatting sqref="F3:G17">
    <cfRule type="expression" dxfId="9" priority="1">
      <formula>AND(NA_Count&gt;1,COUNTIF($F3:$G3,"N/A")&gt;0)</formula>
    </cfRule>
  </conditionalFormatting>
  <dataValidations count="2">
    <dataValidation type="list" allowBlank="1" showInputMessage="1" showErrorMessage="1" sqref="F4:G4 F10:G12 F15:G15" xr:uid="{045639EA-DA60-4712-8B3C-C8AA1A9CDD10}">
      <formula1>"1,2,3,4,5,N/A"</formula1>
    </dataValidation>
    <dataValidation type="list" allowBlank="1" showInputMessage="1" showErrorMessage="1" sqref="F3:G3 F5:G9 F13:G14 F16:G17" xr:uid="{F642091F-8F9B-448F-A19A-DE6FAEAB5245}">
      <formula1>"1,2,3,4,5"</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1D4D-850B-408B-B00E-053C76C61B31}">
  <sheetPr>
    <tabColor rgb="FFFAB746"/>
  </sheetPr>
  <dimension ref="A1:Q6"/>
  <sheetViews>
    <sheetView showGridLines="0" zoomScaleNormal="100" workbookViewId="0">
      <pane xSplit="5" ySplit="2" topLeftCell="F3" activePane="bottomRight" state="frozenSplit"/>
      <selection pane="bottomRight" activeCell="G6" sqref="G6"/>
      <selection pane="bottomLeft" activeCell="M5" sqref="M5"/>
      <selection pane="topRight" activeCell="M5" sqref="M5"/>
    </sheetView>
  </sheetViews>
  <sheetFormatPr defaultColWidth="8.85546875" defaultRowHeight="15"/>
  <cols>
    <col min="1" max="1" width="38.85546875" customWidth="1"/>
    <col min="2" max="2" width="22.85546875" customWidth="1"/>
    <col min="3" max="3" width="17.28515625" customWidth="1"/>
    <col min="4" max="4" width="33.28515625" customWidth="1"/>
    <col min="5" max="5" width="54.7109375" customWidth="1"/>
    <col min="6" max="6" width="13.28515625" customWidth="1"/>
    <col min="7" max="7" width="13.42578125" customWidth="1"/>
    <col min="8" max="11" width="15.7109375" style="6" customWidth="1"/>
    <col min="12" max="13" width="60.7109375" customWidth="1"/>
    <col min="14" max="17" width="8.85546875" style="45"/>
  </cols>
  <sheetData>
    <row r="1" spans="1:13" ht="15.6" customHeight="1">
      <c r="A1" s="247" t="s">
        <v>51</v>
      </c>
      <c r="B1" s="248"/>
      <c r="C1" s="47">
        <f>Introductie!Q4</f>
        <v>46107</v>
      </c>
      <c r="D1" s="46" t="s">
        <v>52</v>
      </c>
      <c r="E1" s="47">
        <f>Introductie!T27</f>
        <v>46107</v>
      </c>
      <c r="F1" s="244" t="s">
        <v>53</v>
      </c>
      <c r="G1" s="245"/>
      <c r="H1" s="245"/>
      <c r="I1" s="245"/>
      <c r="J1" s="245"/>
      <c r="K1" s="245"/>
      <c r="L1" s="245"/>
      <c r="M1" s="246"/>
    </row>
    <row r="2" spans="1:13" ht="45.6" customHeight="1">
      <c r="A2" s="20" t="s">
        <v>54</v>
      </c>
      <c r="B2" s="60" t="s">
        <v>55</v>
      </c>
      <c r="C2" s="60" t="s">
        <v>56</v>
      </c>
      <c r="D2" s="60" t="s">
        <v>57</v>
      </c>
      <c r="E2" s="59" t="s">
        <v>58</v>
      </c>
      <c r="F2" s="94" t="s">
        <v>59</v>
      </c>
      <c r="G2" s="94" t="s">
        <v>60</v>
      </c>
      <c r="H2" s="94" t="s">
        <v>61</v>
      </c>
      <c r="I2" s="94" t="s">
        <v>62</v>
      </c>
      <c r="J2" s="94" t="s">
        <v>63</v>
      </c>
      <c r="K2" s="94" t="s">
        <v>64</v>
      </c>
      <c r="L2" s="95" t="s">
        <v>65</v>
      </c>
      <c r="M2" s="95" t="s">
        <v>66</v>
      </c>
    </row>
    <row r="3" spans="1:13" ht="83.1" customHeight="1">
      <c r="A3" s="270" t="s">
        <v>129</v>
      </c>
      <c r="B3" s="52"/>
      <c r="C3" s="52"/>
      <c r="D3" s="273" t="s">
        <v>130</v>
      </c>
      <c r="E3" s="120" t="s">
        <v>131</v>
      </c>
      <c r="F3" s="21">
        <v>1</v>
      </c>
      <c r="G3" s="21">
        <v>1</v>
      </c>
      <c r="H3" s="269">
        <f>AVERAGE(IF(OR($F3="N/A",$G3="N/A"),2.5,$F3),IF(OR($F4="N/A",$G4="N/A"),2.5,$F4))</f>
        <v>1</v>
      </c>
      <c r="I3" s="269">
        <f>AVERAGE(IF(OR($F3="N/A",$G3="N/A"),2.5,$G3),IF(OR($F4="N/A",$G4="N/A"),2.5,$G4))</f>
        <v>1</v>
      </c>
      <c r="J3" s="249">
        <f>AVERAGE(H3,H5)</f>
        <v>1</v>
      </c>
      <c r="K3" s="249">
        <f>AVERAGE(I3,I5)</f>
        <v>1</v>
      </c>
      <c r="L3" s="36"/>
      <c r="M3" s="36"/>
    </row>
    <row r="4" spans="1:13" ht="83.1" customHeight="1">
      <c r="A4" s="271"/>
      <c r="B4" s="52"/>
      <c r="C4" s="53" t="s">
        <v>56</v>
      </c>
      <c r="D4" s="267"/>
      <c r="E4" s="146" t="s">
        <v>132</v>
      </c>
      <c r="F4" s="21">
        <v>1</v>
      </c>
      <c r="G4" s="21">
        <v>1</v>
      </c>
      <c r="H4" s="269"/>
      <c r="I4" s="269"/>
      <c r="J4" s="250"/>
      <c r="K4" s="250"/>
      <c r="L4" s="36"/>
      <c r="M4" s="36"/>
    </row>
    <row r="5" spans="1:13" ht="90" customHeight="1">
      <c r="A5" s="272"/>
      <c r="B5" s="72"/>
      <c r="C5" s="52"/>
      <c r="D5" s="106" t="s">
        <v>133</v>
      </c>
      <c r="E5" s="120" t="s">
        <v>134</v>
      </c>
      <c r="F5" s="21">
        <v>1</v>
      </c>
      <c r="G5" s="21">
        <v>1</v>
      </c>
      <c r="H5" s="71">
        <f>IF(OR($F5="N/A",$G5="N/A"),2.5,$F5)</f>
        <v>1</v>
      </c>
      <c r="I5" s="71">
        <f>IF(OR($F5="N/A",$G5="N/A"),2.5,$G5)</f>
        <v>1</v>
      </c>
      <c r="J5" s="254"/>
      <c r="K5" s="254"/>
      <c r="L5" s="36"/>
      <c r="M5" s="36"/>
    </row>
    <row r="6" spans="1:13" s="45" customFormat="1" ht="108.75" customHeight="1">
      <c r="A6" s="147" t="s">
        <v>135</v>
      </c>
      <c r="B6" s="72"/>
      <c r="C6" s="81" t="s">
        <v>56</v>
      </c>
      <c r="D6" s="130" t="s">
        <v>136</v>
      </c>
      <c r="E6" s="127" t="s">
        <v>137</v>
      </c>
      <c r="F6" s="21">
        <v>1</v>
      </c>
      <c r="G6" s="21">
        <v>1</v>
      </c>
      <c r="H6" s="71">
        <f>IF(OR($F6="N/A",$G6="N/A"),2.5,$F6)</f>
        <v>1</v>
      </c>
      <c r="I6" s="71">
        <f>IF(OR($F6="N/A",$G6="N/A"),2.5,$G6)</f>
        <v>1</v>
      </c>
      <c r="J6" s="70">
        <f>H6</f>
        <v>1</v>
      </c>
      <c r="K6" s="70">
        <f>I6</f>
        <v>1</v>
      </c>
      <c r="L6" s="36"/>
      <c r="M6" s="36"/>
    </row>
  </sheetData>
  <sheetProtection algorithmName="SHA-512" hashValue="DnVH5N9nCtObaCJEkcnz3JJuvstWWEN7hiGyHdGgglz6z6HEQuL5rhRzVHq9aFryjrClQRrosmdPqb/3NhwzSA==" saltValue="leyZ5MfHTmTr0cRnVsZGqw==" spinCount="100000" sheet="1" formatColumns="0" formatRows="0" insertColumns="0" insertRows="0" insertHyperlinks="0" sort="0" autoFilter="0" pivotTables="0"/>
  <autoFilter ref="A2:M6" xr:uid="{FA7079F6-CB49-47A8-A25A-3B781F9DA934}"/>
  <mergeCells count="8">
    <mergeCell ref="F1:M1"/>
    <mergeCell ref="H3:H4"/>
    <mergeCell ref="I3:I4"/>
    <mergeCell ref="A3:A5"/>
    <mergeCell ref="D3:D4"/>
    <mergeCell ref="J3:J5"/>
    <mergeCell ref="K3:K5"/>
    <mergeCell ref="A1:B1"/>
  </mergeCells>
  <conditionalFormatting sqref="F3:G6">
    <cfRule type="expression" dxfId="8" priority="1">
      <formula>AND(NA_Count&gt;1,COUNTIF($F3:$G3,"N/A")&gt;0)</formula>
    </cfRule>
  </conditionalFormatting>
  <dataValidations count="2">
    <dataValidation type="list" allowBlank="1" showInputMessage="1" showErrorMessage="1" sqref="F3:G3 F5:G5" xr:uid="{10F73090-5626-4819-8921-8A75756FF07E}">
      <formula1>"1,2,3,4,5,N/A"</formula1>
    </dataValidation>
    <dataValidation type="list" allowBlank="1" showInputMessage="1" showErrorMessage="1" sqref="F4:G4 F6:G6" xr:uid="{C1F654AE-1B21-47D0-96DB-2B8677BFC226}">
      <formula1>"1,2,3,4,5"</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B63AB-708F-44B4-A324-F21EADED9129}">
  <sheetPr>
    <tabColor rgb="FFF75E74"/>
  </sheetPr>
  <dimension ref="A1:Q4"/>
  <sheetViews>
    <sheetView showGridLines="0" zoomScaleNormal="100" workbookViewId="0">
      <pane xSplit="5" ySplit="2" topLeftCell="F3" activePane="bottomRight" state="frozen"/>
      <selection pane="bottomRight" activeCell="H3" sqref="H3"/>
      <selection pane="bottomLeft" activeCell="M5" sqref="M5"/>
      <selection pane="topRight" activeCell="M5" sqref="M5"/>
    </sheetView>
  </sheetViews>
  <sheetFormatPr defaultColWidth="8.85546875" defaultRowHeight="15"/>
  <cols>
    <col min="1" max="1" width="38.85546875" customWidth="1"/>
    <col min="2" max="2" width="22.85546875" customWidth="1"/>
    <col min="3" max="3" width="17.28515625" customWidth="1"/>
    <col min="4" max="4" width="33.28515625" customWidth="1"/>
    <col min="5" max="5" width="60" customWidth="1"/>
    <col min="6" max="6" width="13.28515625" customWidth="1"/>
    <col min="7" max="7" width="13.42578125" customWidth="1"/>
    <col min="8" max="11" width="15.7109375" style="6" customWidth="1"/>
    <col min="12" max="13" width="60.7109375" customWidth="1"/>
    <col min="14" max="17" width="8.85546875" style="45"/>
  </cols>
  <sheetData>
    <row r="1" spans="1:13" ht="16.350000000000001" customHeight="1">
      <c r="A1" s="247" t="s">
        <v>51</v>
      </c>
      <c r="B1" s="248"/>
      <c r="C1" s="47">
        <f>Introductie!Q4</f>
        <v>46107</v>
      </c>
      <c r="D1" s="46" t="s">
        <v>52</v>
      </c>
      <c r="E1" s="47">
        <f>Introductie!T27</f>
        <v>46107</v>
      </c>
      <c r="F1" s="244" t="s">
        <v>53</v>
      </c>
      <c r="G1" s="245"/>
      <c r="H1" s="245"/>
      <c r="I1" s="245"/>
      <c r="J1" s="245"/>
      <c r="K1" s="245"/>
      <c r="L1" s="245"/>
      <c r="M1" s="246"/>
    </row>
    <row r="2" spans="1:13" ht="45.6" customHeight="1">
      <c r="A2" s="20" t="s">
        <v>54</v>
      </c>
      <c r="B2" s="60" t="s">
        <v>55</v>
      </c>
      <c r="C2" s="60" t="s">
        <v>56</v>
      </c>
      <c r="D2" s="60" t="s">
        <v>57</v>
      </c>
      <c r="E2" s="59" t="s">
        <v>58</v>
      </c>
      <c r="F2" s="94" t="s">
        <v>59</v>
      </c>
      <c r="G2" s="94" t="s">
        <v>60</v>
      </c>
      <c r="H2" s="94" t="s">
        <v>61</v>
      </c>
      <c r="I2" s="94" t="s">
        <v>62</v>
      </c>
      <c r="J2" s="94" t="s">
        <v>63</v>
      </c>
      <c r="K2" s="94" t="s">
        <v>64</v>
      </c>
      <c r="L2" s="95" t="s">
        <v>65</v>
      </c>
      <c r="M2" s="95" t="s">
        <v>66</v>
      </c>
    </row>
    <row r="3" spans="1:13" ht="90.6" customHeight="1">
      <c r="A3" s="148" t="s">
        <v>138</v>
      </c>
      <c r="B3" s="58"/>
      <c r="C3" s="63"/>
      <c r="D3" s="149" t="s">
        <v>139</v>
      </c>
      <c r="E3" s="106" t="s">
        <v>140</v>
      </c>
      <c r="F3" s="21">
        <v>1</v>
      </c>
      <c r="G3" s="21">
        <v>1</v>
      </c>
      <c r="H3" s="67">
        <f>IF(OR($F3="N/A",$G3="N/A"),2.5,$F3)</f>
        <v>1</v>
      </c>
      <c r="I3" s="67">
        <f>IF(OR($F3="N/A",$G3="N/A"),2.5,$G3)</f>
        <v>1</v>
      </c>
      <c r="J3" s="68">
        <f t="shared" ref="J3:K4" si="0">H3</f>
        <v>1</v>
      </c>
      <c r="K3" s="68">
        <f t="shared" si="0"/>
        <v>1</v>
      </c>
      <c r="L3" s="36"/>
      <c r="M3" s="36"/>
    </row>
    <row r="4" spans="1:13" ht="90.6" customHeight="1">
      <c r="A4" s="150" t="s">
        <v>141</v>
      </c>
      <c r="B4" s="73"/>
      <c r="C4" s="73"/>
      <c r="D4" s="151" t="s">
        <v>142</v>
      </c>
      <c r="E4" s="130" t="s">
        <v>143</v>
      </c>
      <c r="F4" s="21">
        <v>1</v>
      </c>
      <c r="G4" s="21">
        <v>1</v>
      </c>
      <c r="H4" s="67">
        <f>IF(OR($F4="N/A",$G4="N/A"),2.5,$F4)</f>
        <v>1</v>
      </c>
      <c r="I4" s="67">
        <f>IF(OR($F4="N/A",$G4="N/A"),2.5,$G4)</f>
        <v>1</v>
      </c>
      <c r="J4" s="75">
        <f t="shared" si="0"/>
        <v>1</v>
      </c>
      <c r="K4" s="75">
        <f t="shared" si="0"/>
        <v>1</v>
      </c>
      <c r="L4" s="36"/>
      <c r="M4" s="36"/>
    </row>
  </sheetData>
  <sheetProtection algorithmName="SHA-512" hashValue="X2jh8BmHQQDzZCqgbQtX0IzmJlejSbw8hQC9Wd7ornvd6sGNykZpdakuiU0BOLRYk8Bj/Ed5SSTC/87WqKVn0w==" saltValue="FoT/ljxH5LWpZs3Al8417Q==" spinCount="100000" sheet="1" formatColumns="0" formatRows="0" insertColumns="0" insertRows="0" insertHyperlinks="0" sort="0" autoFilter="0" pivotTables="0"/>
  <autoFilter ref="A2:M4" xr:uid="{FA7079F6-CB49-47A8-A25A-3B781F9DA934}"/>
  <mergeCells count="2">
    <mergeCell ref="F1:M1"/>
    <mergeCell ref="A1:B1"/>
  </mergeCells>
  <conditionalFormatting sqref="F3:G4">
    <cfRule type="expression" dxfId="7" priority="1">
      <formula>AND(NA_Count&gt;1,COUNTIF($F3:$G3,"N/A")&gt;0)</formula>
    </cfRule>
  </conditionalFormatting>
  <dataValidations count="1">
    <dataValidation type="list" allowBlank="1" showInputMessage="1" showErrorMessage="1" sqref="F3:G4" xr:uid="{3D9E5052-97C1-4496-A10C-4B79B32A25DF}">
      <formula1>"1,2,3,4,5,N/A"</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2671-C70C-495A-9E9B-F7CC09ACF36A}">
  <sheetPr>
    <tabColor rgb="FF7DF49F"/>
  </sheetPr>
  <dimension ref="A1:Q3"/>
  <sheetViews>
    <sheetView showGridLines="0" zoomScaleNormal="100" workbookViewId="0">
      <pane xSplit="5" ySplit="2" topLeftCell="F3" activePane="bottomRight" state="frozenSplit"/>
      <selection pane="bottomRight" activeCell="G3" sqref="G3"/>
      <selection pane="bottomLeft" activeCell="M5" sqref="M5"/>
      <selection pane="topRight" activeCell="M5" sqref="M5"/>
    </sheetView>
  </sheetViews>
  <sheetFormatPr defaultColWidth="8.85546875" defaultRowHeight="15"/>
  <cols>
    <col min="1" max="1" width="38.85546875" customWidth="1"/>
    <col min="2" max="2" width="22.85546875" customWidth="1"/>
    <col min="3" max="3" width="17.28515625" customWidth="1"/>
    <col min="4" max="4" width="33.28515625" customWidth="1"/>
    <col min="5" max="5" width="60" customWidth="1"/>
    <col min="6" max="6" width="13.28515625" customWidth="1"/>
    <col min="7" max="7" width="13.42578125" customWidth="1"/>
    <col min="8" max="11" width="15.7109375" style="6" customWidth="1"/>
    <col min="12" max="13" width="60.7109375" customWidth="1"/>
    <col min="14" max="17" width="8.85546875" style="45"/>
  </cols>
  <sheetData>
    <row r="1" spans="1:13" ht="27.75" customHeight="1">
      <c r="A1" s="247" t="s">
        <v>51</v>
      </c>
      <c r="B1" s="248"/>
      <c r="C1" s="47">
        <f>Introductie!Q4</f>
        <v>46107</v>
      </c>
      <c r="D1" s="46" t="s">
        <v>52</v>
      </c>
      <c r="E1" s="47">
        <f>Introductie!T27</f>
        <v>46107</v>
      </c>
      <c r="F1" s="244" t="s">
        <v>53</v>
      </c>
      <c r="G1" s="245"/>
      <c r="H1" s="245"/>
      <c r="I1" s="245"/>
      <c r="J1" s="245"/>
      <c r="K1" s="245"/>
      <c r="L1" s="245"/>
      <c r="M1" s="246"/>
    </row>
    <row r="2" spans="1:13" ht="45.6" customHeight="1">
      <c r="A2" s="20" t="s">
        <v>54</v>
      </c>
      <c r="B2" s="60" t="s">
        <v>55</v>
      </c>
      <c r="C2" s="60" t="s">
        <v>56</v>
      </c>
      <c r="D2" s="60" t="s">
        <v>57</v>
      </c>
      <c r="E2" s="59" t="s">
        <v>58</v>
      </c>
      <c r="F2" s="94" t="s">
        <v>59</v>
      </c>
      <c r="G2" s="94" t="s">
        <v>60</v>
      </c>
      <c r="H2" s="94" t="s">
        <v>61</v>
      </c>
      <c r="I2" s="94" t="s">
        <v>62</v>
      </c>
      <c r="J2" s="94" t="s">
        <v>63</v>
      </c>
      <c r="K2" s="94" t="s">
        <v>64</v>
      </c>
      <c r="L2" s="95" t="s">
        <v>65</v>
      </c>
      <c r="M2" s="95" t="s">
        <v>66</v>
      </c>
    </row>
    <row r="3" spans="1:13" ht="83.1" customHeight="1">
      <c r="A3" s="152" t="s">
        <v>144</v>
      </c>
      <c r="B3" s="82"/>
      <c r="C3" s="73"/>
      <c r="D3" s="130" t="s">
        <v>145</v>
      </c>
      <c r="E3" s="153" t="s">
        <v>146</v>
      </c>
      <c r="F3" s="21">
        <v>1</v>
      </c>
      <c r="G3" s="21">
        <v>1</v>
      </c>
      <c r="H3" s="71">
        <f>IF(OR($F3="N/A",$G3="N/A"),2.5,$F3)</f>
        <v>1</v>
      </c>
      <c r="I3" s="71">
        <f>IF(OR($F3="N/A",$G3="N/A"),2.5,$G3)</f>
        <v>1</v>
      </c>
      <c r="J3" s="75">
        <f>H3</f>
        <v>1</v>
      </c>
      <c r="K3" s="75">
        <f>I3</f>
        <v>1</v>
      </c>
      <c r="L3" s="36"/>
      <c r="M3" s="36"/>
    </row>
  </sheetData>
  <sheetProtection algorithmName="SHA-512" hashValue="yiHPIjxSmbm3G1WPSTgF7D9ef8qiNNR40Q3yosj3YIv/0qIThRcWtTJfoCo2V95Lfv3/HekuXlgwdfIjWEYMQA==" saltValue="JnkGQtkp2fXuEY+XqThDIA==" spinCount="100000" sheet="1" formatColumns="0" formatRows="0" insertColumns="0" insertRows="0" insertHyperlinks="0" sort="0" autoFilter="0" pivotTables="0"/>
  <autoFilter ref="A2:M3" xr:uid="{FA7079F6-CB49-47A8-A25A-3B781F9DA934}"/>
  <mergeCells count="2">
    <mergeCell ref="F1:M1"/>
    <mergeCell ref="A1:B1"/>
  </mergeCells>
  <conditionalFormatting sqref="F3:G3">
    <cfRule type="expression" dxfId="6" priority="1">
      <formula>AND(NA_Count&gt;1,COUNTIF($F3:$G3,"N/A")&gt;0)</formula>
    </cfRule>
  </conditionalFormatting>
  <dataValidations count="1">
    <dataValidation type="list" allowBlank="1" showInputMessage="1" showErrorMessage="1" sqref="F3:G3" xr:uid="{9824A4BF-8FEA-454F-801B-A14F0D31D146}">
      <formula1>"1,2,3,4,5,N/A"</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B38F7-CFF4-4CF7-8E5A-FA825A820FF6}">
  <dimension ref="B2:B6"/>
  <sheetViews>
    <sheetView workbookViewId="0">
      <selection activeCell="A2" sqref="A2:XFD2"/>
    </sheetView>
  </sheetViews>
  <sheetFormatPr defaultColWidth="8.85546875" defaultRowHeight="15"/>
  <sheetData>
    <row r="2" spans="2:2">
      <c r="B2" s="5">
        <v>1</v>
      </c>
    </row>
    <row r="3" spans="2:2">
      <c r="B3" s="5">
        <v>2</v>
      </c>
    </row>
    <row r="4" spans="2:2">
      <c r="B4" s="5">
        <v>3</v>
      </c>
    </row>
    <row r="5" spans="2:2">
      <c r="B5" s="5">
        <v>4</v>
      </c>
    </row>
    <row r="6" spans="2:2">
      <c r="B6" s="5">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61C17438679D4FA1C12DB3DA438FBD" ma:contentTypeVersion="18" ma:contentTypeDescription="Create a new document." ma:contentTypeScope="" ma:versionID="52470e32b32fe61e929f9d6662961a0b">
  <xsd:schema xmlns:xsd="http://www.w3.org/2001/XMLSchema" xmlns:xs="http://www.w3.org/2001/XMLSchema" xmlns:p="http://schemas.microsoft.com/office/2006/metadata/properties" xmlns:ns1="http://schemas.microsoft.com/sharepoint/v3" xmlns:ns2="48df5784-83fe-46ae-8d25-fce6a602c372" xmlns:ns3="47805d3a-bfbe-4b73-865a-b7a6cd9a0ff7" targetNamespace="http://schemas.microsoft.com/office/2006/metadata/properties" ma:root="true" ma:fieldsID="86112178da345529f2ebebfa5844d3f5" ns1:_="" ns2:_="" ns3:_="">
    <xsd:import namespace="http://schemas.microsoft.com/sharepoint/v3"/>
    <xsd:import namespace="48df5784-83fe-46ae-8d25-fce6a602c372"/>
    <xsd:import namespace="47805d3a-bfbe-4b73-865a-b7a6cd9a0ff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1:_ip_UnifiedCompliancePolicyProperties" minOccurs="0"/>
                <xsd:element ref="ns1:_ip_UnifiedCompliancePolicyUIAction"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geaa57b4e7aa40c2a67da17716e31ca5" minOccurs="0"/>
                <xsd:element ref="ns2:f3653aaac70c422b8ee5cbabce0c344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df5784-83fe-46ae-8d25-fce6a602c3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b510539-b73b-4191-a5b0-48c17730e9e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geaa57b4e7aa40c2a67da17716e31ca5" ma:index="23" ma:taxonomy="true" ma:internalName="geaa57b4e7aa40c2a67da17716e31ca5" ma:taxonomyFieldName="Folder" ma:displayName="Folder" ma:default="" ma:fieldId="{0eaa57b4-e7aa-40c2-a67d-a17716e31ca5}" ma:sspId="bb510539-b73b-4191-a5b0-48c17730e9e8" ma:termSetId="426343b1-9154-4741-b68e-08bdc26c2459" ma:anchorId="00000000-0000-0000-0000-000000000000" ma:open="false" ma:isKeyword="false">
      <xsd:complexType>
        <xsd:sequence>
          <xsd:element ref="pc:Terms" minOccurs="0" maxOccurs="1"/>
        </xsd:sequence>
      </xsd:complexType>
    </xsd:element>
    <xsd:element name="f3653aaac70c422b8ee5cbabce0c344b" ma:index="25" nillable="true" ma:taxonomy="true" ma:internalName="f3653aaac70c422b8ee5cbabce0c344b" ma:taxonomyFieldName="test" ma:displayName="test" ma:default="" ma:fieldId="{f3653aaa-c70c-422b-8ee5-cbabce0c344b}" ma:sspId="bb510539-b73b-4191-a5b0-48c17730e9e8" ma:termSetId="426343b1-9154-4741-b68e-08bdc26c245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7805d3a-bfbe-4b73-865a-b7a6cd9a0ff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59c94da-3810-4597-8e4e-82699a59b8ce}" ma:internalName="TaxCatchAll" ma:showField="CatchAllData" ma:web="47805d3a-bfbe-4b73-865a-b7a6cd9a0f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8df5784-83fe-46ae-8d25-fce6a602c372">
      <Terms xmlns="http://schemas.microsoft.com/office/infopath/2007/PartnerControls"/>
    </lcf76f155ced4ddcb4097134ff3c332f>
    <TaxCatchAll xmlns="47805d3a-bfbe-4b73-865a-b7a6cd9a0ff7">
      <Value>4406</Value>
    </TaxCatchAll>
    <geaa57b4e7aa40c2a67da17716e31ca5 xmlns="48df5784-83fe-46ae-8d25-fce6a602c372">
      <Terms xmlns="http://schemas.microsoft.com/office/infopath/2007/PartnerControls">
        <TermInfo xmlns="http://schemas.microsoft.com/office/infopath/2007/PartnerControls">
          <TermName xmlns="http://schemas.microsoft.com/office/infopath/2007/PartnerControls">02. CyFun_tools＆mappings</TermName>
          <TermId xmlns="http://schemas.microsoft.com/office/infopath/2007/PartnerControls">9665f90d-c8b4-49df-ab97-88e9405ed8f1</TermId>
        </TermInfo>
      </Terms>
    </geaa57b4e7aa40c2a67da17716e31ca5>
    <f3653aaac70c422b8ee5cbabce0c344b xmlns="48df5784-83fe-46ae-8d25-fce6a602c372">
      <Terms xmlns="http://schemas.microsoft.com/office/infopath/2007/PartnerControls"/>
    </f3653aaac70c422b8ee5cbabce0c344b>
  </documentManagement>
</p:properties>
</file>

<file path=customXml/itemProps1.xml><?xml version="1.0" encoding="utf-8"?>
<ds:datastoreItem xmlns:ds="http://schemas.openxmlformats.org/officeDocument/2006/customXml" ds:itemID="{8025D481-D4F1-4C76-8043-67E509995FDE}"/>
</file>

<file path=customXml/itemProps2.xml><?xml version="1.0" encoding="utf-8"?>
<ds:datastoreItem xmlns:ds="http://schemas.openxmlformats.org/officeDocument/2006/customXml" ds:itemID="{87DFEBB7-DEF3-4FE7-840C-700AE6832058}"/>
</file>

<file path=customXml/itemProps3.xml><?xml version="1.0" encoding="utf-8"?>
<ds:datastoreItem xmlns:ds="http://schemas.openxmlformats.org/officeDocument/2006/customXml" ds:itemID="{EB9ACE5D-4FF0-4FEB-97CD-1A438ADDE67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CyFun Self-Assessment tool</dc:title>
  <dc:subject/>
  <dc:creator/>
  <cp:keywords>CyFun</cp:keywords>
  <dc:description/>
  <cp:lastModifiedBy>Stevens Dorien</cp:lastModifiedBy>
  <cp:revision/>
  <dcterms:created xsi:type="dcterms:W3CDTF">2019-01-25T14:53:12Z</dcterms:created>
  <dcterms:modified xsi:type="dcterms:W3CDTF">2026-03-26T14:45:27Z</dcterms:modified>
  <cp:category>Tools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0x0101003F61C17438679D4FA1C12DB3DA438FBD</vt:lpwstr>
  </property>
  <property fmtid="{D5CDD505-2E9C-101B-9397-08002B2CF9AE}" pid="3" name="MediaServiceImageTags">
    <vt:lpwstr/>
  </property>
  <property fmtid="{D5CDD505-2E9C-101B-9397-08002B2CF9AE}" pid="4" name="Folder">
    <vt:lpwstr>4406;#02. CyFun_tools＆mappings|9665f90d-c8b4-49df-ab97-88e9405ed8f1</vt:lpwstr>
  </property>
  <property fmtid="{D5CDD505-2E9C-101B-9397-08002B2CF9AE}" pid="5" name="test">
    <vt:lpwstr/>
  </property>
</Properties>
</file>